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165" windowWidth="10890" windowHeight="9120" tabRatio="867" activeTab="0"/>
  </bookViews>
  <sheets>
    <sheet name="F1" sheetId="1" r:id="rId1"/>
  </sheets>
  <definedNames>
    <definedName name="_xlnm.Print_Area" localSheetId="0">'F1'!$A$1:$I$406</definedName>
    <definedName name="_xlnm.Print_Titles" localSheetId="0">'F1'!$22:$25</definedName>
  </definedNames>
  <calcPr fullCalcOnLoad="1"/>
</workbook>
</file>

<file path=xl/sharedStrings.xml><?xml version="1.0" encoding="utf-8"?>
<sst xmlns="http://schemas.openxmlformats.org/spreadsheetml/2006/main" count="545" uniqueCount="229">
  <si>
    <t>št.</t>
  </si>
  <si>
    <t>1</t>
  </si>
  <si>
    <t>Izdelava, postavitev in demontaža 
gradbenih profilov</t>
  </si>
  <si>
    <t>opis dela</t>
  </si>
  <si>
    <t>mer.
en.</t>
  </si>
  <si>
    <t>količina</t>
  </si>
  <si>
    <t>m</t>
  </si>
  <si>
    <t>kos</t>
  </si>
  <si>
    <t>2</t>
  </si>
  <si>
    <t>3</t>
  </si>
  <si>
    <t>m3</t>
  </si>
  <si>
    <t>m2</t>
  </si>
  <si>
    <t>4</t>
  </si>
  <si>
    <t>5</t>
  </si>
  <si>
    <t>6</t>
  </si>
  <si>
    <t>7</t>
  </si>
  <si>
    <t>8</t>
  </si>
  <si>
    <t>9</t>
  </si>
  <si>
    <t xml:space="preserve">Ročno planiranje dna gradbene jame </t>
  </si>
  <si>
    <t>Projektantski nadzor</t>
  </si>
  <si>
    <t>10</t>
  </si>
  <si>
    <t>11</t>
  </si>
  <si>
    <t>12</t>
  </si>
  <si>
    <t>1.1</t>
  </si>
  <si>
    <t>1.2</t>
  </si>
  <si>
    <t>1.3</t>
  </si>
  <si>
    <t>1.4</t>
  </si>
  <si>
    <t xml:space="preserve">Trasna in višinska obeležba križanj komunalnih in drugih vodov s strani upravljalcev vodov </t>
  </si>
  <si>
    <t xml:space="preserve">- vodovod </t>
  </si>
  <si>
    <t>vzpostavitev v prvotno stanje</t>
  </si>
  <si>
    <t>Izvedba križanj z obstoječimi komunalnimi vodi in zaščita vodov skladno s soglasji in pod nadzorom upravljalca vodov vključno z obnovo opozorilnih trakov. Katastrski posnetek križanj in vnos v GIS.</t>
  </si>
  <si>
    <t>Dobava in polaganje opozorilnega traku "KANALIZACIJA" 30 cm nad temenom kanala</t>
  </si>
  <si>
    <t>Snemanje kanala s kamero (upravljavec javne kanalizacije)</t>
  </si>
  <si>
    <t>13</t>
  </si>
  <si>
    <t>Preizkus vodotesnosti revizijskih jaškov</t>
  </si>
  <si>
    <t>Izvedba meritev nosilnosti in gostote na planumu utrjene plasti po standardnem Proctorjevem preizkusu (min. vrednosti 92%) (velja za posteljico in zasip v coni cevi - glej teh. poročilo)</t>
  </si>
  <si>
    <t>14</t>
  </si>
  <si>
    <t>strojno 95%</t>
  </si>
  <si>
    <t>ročno 5%</t>
  </si>
  <si>
    <t>15</t>
  </si>
  <si>
    <t>16</t>
  </si>
  <si>
    <t>17</t>
  </si>
  <si>
    <t xml:space="preserve">Zatravitev humuziranih površin s travnim semenom ob dodajanju umetnega gnojila </t>
  </si>
  <si>
    <t>- meteorna kanalizacija</t>
  </si>
  <si>
    <t xml:space="preserve">Preizkus vodotesnosti kanala iz PVC cevi </t>
  </si>
  <si>
    <t>cena/enoto</t>
  </si>
  <si>
    <t>skupaj</t>
  </si>
  <si>
    <t>Zakoličba trase projektirane ceste z višinsko navezavo in zavarovanjem zakoličbe</t>
  </si>
  <si>
    <t>Zakoličba trase projektirane kanalizacije odpadnih padavinskih vod, z višinsko navezavo in zavarovanjem zakoličbe</t>
  </si>
  <si>
    <t>Zakoličba trase projektirane kanalizacije odpadnih komunalnih vod, z višinsko navezavo in zavarovanjem zakoličbe</t>
  </si>
  <si>
    <t>Zakoličba trase projektiranega vodovoda, z višinsko navezavo in zavarovanjem zakoličbe</t>
  </si>
  <si>
    <t>Zakoličba trase projektiranega plinovoda, z višinsko navezavo in zavarovanjem zakoličbe</t>
  </si>
  <si>
    <t>- plinovod</t>
  </si>
  <si>
    <t>- fekalna kanalizacija</t>
  </si>
  <si>
    <t>Skupna preddela</t>
  </si>
  <si>
    <t>Skupna zemeljska dela</t>
  </si>
  <si>
    <t>Ureditev provizorijev za prehod preko jarka v času gradnje v skladu s predpisi iz varstva pri delu z možnostjo prenosa in večkratno uporabo.</t>
  </si>
  <si>
    <t>Enostransko rezanje asfalta</t>
  </si>
  <si>
    <t>Rušenje asfaltnih površin ne glede na sestavo- debeline do 10 cm, z nakladanjem na kamion, odvoz na stalno deponijo gradbenih odpadkov, vključno z plačilom takse in dokazilom z evidenčnih listov.</t>
  </si>
  <si>
    <t>Strojno nakladanje in odvoz viška materiala na javno deponijo v vključno z plačilom takse in dokazilom z evidenčnih listov.</t>
  </si>
  <si>
    <t>LTŽ pokrovi DN 600, D 400, polni</t>
  </si>
  <si>
    <t>revizijski jaški DN 800 - povprečne gobine 1.7</t>
  </si>
  <si>
    <t>LTŽ pokrovi DN 600, D 400- perforirani</t>
  </si>
  <si>
    <t>LTŽ rešetka 400/400, D 400</t>
  </si>
  <si>
    <t>Dobava in montaža cestnih požiralnikov PE  DN 400 mm s peskolovi  ter LTŽ rešetko 400/400 mm tipa D  (nosilnosti 400KN) vključno z tesnili in prevezavo na PE jašek, povprečne dolžine 3m.</t>
  </si>
  <si>
    <t>Vodovod</t>
  </si>
  <si>
    <t>Kanalizacija odpadnih padavinskih vod</t>
  </si>
  <si>
    <t>Kanalizacija odpadnih komunalnih vod</t>
  </si>
  <si>
    <t>Izdelava peščene posteljice v raščenem terenu za cevovod s strojnim nabijanjem  in izravnava do točnosti +- 0,5 cm. Debelina posteljice je 10 cm, vključno z dobavo materiala granulacije 0-4 mm.</t>
  </si>
  <si>
    <t>Dobava in vgrajevanje peska 0-4 mm, za zasip ob cevi do temena in 30 cm nad temenom v raščenem terenu, komprimacija 100MN/m2 - prva cona.</t>
  </si>
  <si>
    <t>Kompletna dela pri navezavi na obstoječi vodovod, vključno s pomožnimi deli za rezanje cevi. Upoštevana je prekinitev  dobave vode, zapora in praznitev cevovoda.</t>
  </si>
  <si>
    <t>Dobava in polaganje opozorilnega traku z jekleno indikacijo "VODOVOD" 50 cm nad temenom kanala.</t>
  </si>
  <si>
    <t>Izpiranje, klorni šok in tlačni preizkus cevovoda.</t>
  </si>
  <si>
    <t>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Na obeh straneh klina so pravokotna teflonska vodila. Spoj telesa in pokrova mora biti izveden brez vijakov in zagozd. Ustrezati morajo standardu EN 1074 in ISO 7259.</t>
  </si>
  <si>
    <t>Telo zračnika je izdelano iz duktilne litine z epoxy zaščito minimalno 250 mikronov, plovci so iz ABS, šoba malega plovka je iz polyamida, tesnilo glavnega plovka pa EPDM. Mreža za zščito pred nesnago in pokrov sta iz INOX jekla. Delovno območje tlaka obsega  0,1 ÷ 25 bar. V ohišje je vgrajen dodatni odzračni ventila za kontrolo delovanja.</t>
  </si>
  <si>
    <t>Vsi fazonski komadi vključujejo transport, montažo ter nerjavni spojni in tesnilni material.</t>
  </si>
  <si>
    <t>CEVI</t>
  </si>
  <si>
    <t>MMK kos 11° STD VI - DN =100</t>
  </si>
  <si>
    <t>Sidrni Vi spoj za Duktil DN 100 ( tesnilo)</t>
  </si>
  <si>
    <t>Zasun EURO 20 NG tip 23 PN16  - DN = 80</t>
  </si>
  <si>
    <t>N kos 90° PN 16 z vrtljivo prirobnico, DN 80</t>
  </si>
  <si>
    <t>Hidrant nadzemni, deljivi, H = 2030, INOX</t>
  </si>
  <si>
    <t>Vgradilna armatura za zasune EURO DN 80, H=1,3m</t>
  </si>
  <si>
    <t>Mala cestna kapa za zasun s podložno ploščo</t>
  </si>
  <si>
    <t>E kos PN 16 STD Vi z vrtljivo prirobnico - DN = 100</t>
  </si>
  <si>
    <t>Zasun EURO 20 NG tip 23 PN16  - DN = 100</t>
  </si>
  <si>
    <t>MS 1</t>
  </si>
  <si>
    <t>MS 2</t>
  </si>
  <si>
    <t>Navrtalni oklep z zasunom (HAWLE) ZAK 46 s stremenom za Duktil DN 100</t>
  </si>
  <si>
    <t>Koleno 90˙ ZAK 46 za DN 32</t>
  </si>
  <si>
    <t>Vgradilna garnitura za zasuno (HAWLE) ZAK 46 1,1-1,7</t>
  </si>
  <si>
    <t>Mala cestna kapa s podložno ploščo</t>
  </si>
  <si>
    <t>MS 3</t>
  </si>
  <si>
    <t>MS 4</t>
  </si>
  <si>
    <t>Koleno 90˙ ZAK 46 za DN 50</t>
  </si>
  <si>
    <t>Plinovod</t>
  </si>
  <si>
    <t>1.3.1 Montažna (strojna) dela</t>
  </si>
  <si>
    <t xml:space="preserve">Kompletna dela pri navezavi na obstoječi plinovod, vključno s pomožnimi deli za rezanje cevi. </t>
  </si>
  <si>
    <t>Dobava in polaganje opozorilnega traku  "Plinovod" 30 cm nad temenom kanala.</t>
  </si>
  <si>
    <t xml:space="preserve"> Montažna  dela</t>
  </si>
  <si>
    <t>Cev iz materiala PE 100 - SDR 11</t>
  </si>
  <si>
    <t xml:space="preserve">PE 32x3,0    </t>
  </si>
  <si>
    <t>Odcepni T-kos iz materiala PE 100.</t>
  </si>
  <si>
    <t>Reducirni kos iz materiala PE 100</t>
  </si>
  <si>
    <t>Navrtalno   sedlo  iz materiala PE 100 z vgrajeno elektro-uporovno žico, skupaj z varjenjem.</t>
  </si>
  <si>
    <t>Litoželezna zaščitna cestna kapa, material SL 18, z napisom plin na pokrovu, zaščitena z bitumnom.</t>
  </si>
  <si>
    <t xml:space="preserve">DN 190        </t>
  </si>
  <si>
    <t>Kompletna izvedba pred preizkusa in glavnega tlačnega preizkusa plinovoda.</t>
  </si>
  <si>
    <t>Navrtalno   sedlo  iz materiala PE 100 z vgrajenim zasunom in vgradbilno armaturo, ter vgrajeno elektro-uporovno žico, skupaj z varjenjem.</t>
  </si>
  <si>
    <t>Spuščanje plina v plinovod, ki ga opravi distributer plina.</t>
  </si>
  <si>
    <t>Obojka  iz  PE 100 z vgrajeno elektro-uporovno žico, skupaj z varjenjem.</t>
  </si>
  <si>
    <t xml:space="preserve">PE 32           </t>
  </si>
  <si>
    <t>Dobava in montaža revizijskih jaškov PE  DN 800 mm z AB ploščo z vstavljenim okvirjem in LTŽ kanalizac. pokrovom DN 600 tipa  D (nosilnosti 400KN) vključno s tesnili in nastavki za priključne cevi ter z izdelavo podložne plošče iz MB 15 za AB ploščo (oz. venec) in izdelava temeljne plošče (dim. 150x150x20cm)  iz betona MB 15.</t>
  </si>
  <si>
    <t>1.5</t>
  </si>
  <si>
    <t>1.6</t>
  </si>
  <si>
    <t>Cesta</t>
  </si>
  <si>
    <t>Planiranje in utrjevanje  zaključne plasti tamponskega sloja. Planiranje s točnostjo +-1 cm in vgrajevanje peska fi 0-mm cm v debelini 2 cm.</t>
  </si>
  <si>
    <t>Dobava in vgrajevanje tamponskega drobljenca (ureditev bankin) za bankine , drobljenec  do fi 30 mm, debeline 10 cm, zbitosti večje ali enako 100 Mpa, skupaj s planiranjem.</t>
  </si>
  <si>
    <t>Ostala dela</t>
  </si>
  <si>
    <t>Nadzor nad izvedbo del s strani upravljalcev, vključno s predhodno zakoličbo obstoječih vodov.</t>
  </si>
  <si>
    <t>kanalizacija</t>
  </si>
  <si>
    <t>vodovod</t>
  </si>
  <si>
    <t>plinovod</t>
  </si>
  <si>
    <t>elektro</t>
  </si>
  <si>
    <t>telekom</t>
  </si>
  <si>
    <t>ceste</t>
  </si>
  <si>
    <t>1.9</t>
  </si>
  <si>
    <t>1.10</t>
  </si>
  <si>
    <t>REKAPITULACIJA VSEH DEL</t>
  </si>
  <si>
    <t>1.11</t>
  </si>
  <si>
    <t>SKUPAJ BREZ DDV</t>
  </si>
  <si>
    <t xml:space="preserve">UREDITEV INFRASTRUKTURE </t>
  </si>
  <si>
    <t>Dobava in vgradnja duktilne cevi tipa C40, DN 100, nazivnih tlakov minimalno NP 25 po EN 545,  vključno s tesnilnim materialom. (vključeno 3% za razrez)</t>
  </si>
  <si>
    <t xml:space="preserve">Dobava in vgradnja vodovodne cevi iz nodularne Ltž duktilne litine C40: na zunanji strani zaščitena z aktivno galvansko zaščito,ki omogoča vgradnjo cevi tudi v agresivno zemljo (z zlitino Zn + Al minimalne debeline 400 g/m2) in premazane z modrim epoksijem, na notranji strani pa s cementno oblogo. Standardni in sidrani spoj tlačne stopnje min. NP25, vse po ISO 2531, komplet s polaganjem in nerjavnim spojnim ter tesnilnim materialom. Fazonski kosi morajo biti izdelani  iz duktilne litine GGG 400 v skladu z EN 545:2006, z zunanjo in notranjo epoksi zaščito min. debeline 70 mikronov. Opremljeni morajo biti z odgovarjajočimi tesnili v skladu z EN 681-1. Vgradna mera po standardu ISO 5752 serija 1. Prirobnični fazonski kosi standardne izvedbe morajo imeti  vrtljivo prirobnico,  Prirobnice morajo biti vrtane po ISO 7005-2; obojčni sidrni spoji tlačne stopnje minimalno NP25, prirobnični spoji  in armatura tlačne stopnje minimalno  NP16, zasuni iz nodularne litine z mehkim tesnenjem komplet z vgradnjo in nerjavnim spojnim ter tesnilnim materialom. </t>
  </si>
  <si>
    <t>Izdelava peščene posteljice za cevovod s strojnim nabijanjem  in izravnava do točnosti +- 0,5 cm. Debelina posteljice je 10 cm, vključno z dobavo materiala granulacije 0-4 mm.</t>
  </si>
  <si>
    <t>Dobava in vgrajevanje peska 0-4 mm, za zasip ob cevi do temena in 30 cm nad temenom komprimacija 100MN/m2 - prva cona.</t>
  </si>
  <si>
    <t>Izvedba nepredvidenih del</t>
  </si>
  <si>
    <t>ura</t>
  </si>
  <si>
    <t>KV delavec</t>
  </si>
  <si>
    <t>PK delavec</t>
  </si>
  <si>
    <t xml:space="preserve">Odriv humusa- zemljina I. kat v debelini 20 cm, z odmetom materiala na začasno stransko deponijo za kasnejšo uporabo.                                                                                </t>
  </si>
  <si>
    <t>priprava gradbišča po veljavni zakonodaji</t>
  </si>
  <si>
    <t>Dobava in postavitev prometnega znaka</t>
  </si>
  <si>
    <t xml:space="preserve">Pridobitev dovoljenja za začasno prometno ureditev (cestno zaporo) vključno z izdelavo projekta začasne prometne ureditve, ureditvijo prometnega režima v času gradnje in z obvestili, ter postavitev prometne signalizacije. </t>
  </si>
  <si>
    <t>Opomba: Potrebno je sprotno varovanje brežin izkopov. Brežine izkopov je potrebno izvesti v skladu z navodili geomehanskega poročila, oz. pod kotom notranjega trenja zemljine.</t>
  </si>
  <si>
    <t xml:space="preserve">Kompletna dobava in polaganje kanalizacijskih  PVC cevi  DN 160 mm, SN 8, dolžine 3-4 m, za predvidene kanalizacijske priključke, vključno s priključitvijo na jašek in  čepom.                                                         </t>
  </si>
  <si>
    <t xml:space="preserve">Dobava in polaganje kanalizacijskih  PVC cevi  DN 160 mm SN8, za predvidene navezave cestnih požiralnikov na revizijske jaške.                                  </t>
  </si>
  <si>
    <t>- elektro kabel</t>
  </si>
  <si>
    <t>Strojni-ročni izkop mat. III. ktg do globine 2,5m (po detajlu),  z nakladanjem na kamion, ter odvoz na stalno deponijo gradbenih odpadkov, vključno s plačilom takse in dokazilom z evidenčnih listov. Vklučeno morebitno črpanje vode.</t>
  </si>
  <si>
    <t>Strojni-ročni izkop mat. IV. ktg do globine 2,5m (po detajlu),  z nakladanjem na kamion, ter odvoz na stalno deponijo gradbenih odpadkov, vključno z plačilom takse in dokazilom z evidenčnih listov. Vklučeno morebitno črpanje vode.</t>
  </si>
  <si>
    <t>Strojni izkop mat. V. ktg do globine 2,5m (po detajlu),  z nakladanjem na kamion, ter odvoz na stalno deponijo gradbenih odpadkov, vključno z plačilom takse in dokazilom z evidenčnih listov. Vklučeno morebitno črpanje vode.</t>
  </si>
  <si>
    <t>Priprava gradbišča v dolžini 300 m: odstranitev eventualnih ovir, prometnih znakov in ureditev delovnih platojev. Po končanih delih gradbišče pospraviti in vzpostaviti v prvotno stanje</t>
  </si>
  <si>
    <t>Sprotno varovanje izkopa gradbene jame oz. trase izkopa. Po končanih delih je potrebno prometno signalizacijo odstraniti in prometni režim vspostaviti v prvotno stanje. Dolžina gradbišča je 300 m.</t>
  </si>
  <si>
    <t xml:space="preserve">Dobava in polaganje kanalizacijskih gladkih enoslojnih  PVC cevi  DN 250 mm, SN 8 na peščenoo podlago  vključno z veznim in tesnilnim materialom                                                             </t>
  </si>
  <si>
    <t>Strojni zasip jarka za cevovod z izkopanim materialom III./IV. kat,  s strojnim komprimiranjem v plasteh po 30 cm do zbitosti  100 MN/m2.</t>
  </si>
  <si>
    <t>revizijski jaški DN 800 - povprečne gobine 1.8</t>
  </si>
  <si>
    <t>Dobava in montaža revizijskih jaškov PE  DN 1000 mm z AB ploščo z vstavljenim okvirjem in LTŽ kanalizac. pokrovom DN 600 tipa  D (nosilnosti 400KN) vključno s tesnili in nastavki za priključne cevi ter z izdelavo podložne plošče iz MB 15 za AB ploščo (oz. venec) in izdelava temeljne plošče (dim. 150x150x20cm)  iz betona MB 15.</t>
  </si>
  <si>
    <t>revizijski jaški DN 1000 - povprečne gobine 1.8</t>
  </si>
  <si>
    <t xml:space="preserve">Dobava in polaganje kanalizacijskih gladkih enoslojnih  PVC cevi  DN 160 mm, SN 8 na peščeno podlago  vključno z veznim in tesnilnim materialom                                                             </t>
  </si>
  <si>
    <t>Kompletna izvedba priključitve KANALA 1- PVC cevi DN 250 mm z vgradnjo jaška PE DN 800 na obstoječi kanal DN 250.</t>
  </si>
  <si>
    <t xml:space="preserve">Dobava in polaganje kanalizacijskih gladkih enoslojnih  PVC cevi  DN 250 mm, SN 8 na peščeno podlago  vključno z veznim in tesnilnim materialom                                                             </t>
  </si>
  <si>
    <t xml:space="preserve">Dobava in polaganje kanalizacijskih betonskih cevi BC  DN 800 mm na peščeno podlago  vključno z veznim in tesnilnim materialom                                                             </t>
  </si>
  <si>
    <t>revizijski jaški BC DN 800 - povprečne gobine 1.2</t>
  </si>
  <si>
    <t>Kompletna izvedba priključitve KANALA 1- PVC cevi DN 250 mm z vgradnjo jaška BC DN 800 na obstoječi kanal DN 250.</t>
  </si>
  <si>
    <t>revizijski jaški BC DN 1000 - povprečne gobine 1.7</t>
  </si>
  <si>
    <t>revizijski jaški BC DN 1200 - povprečne gobine 1.5</t>
  </si>
  <si>
    <t>Kompletna izvedba priključitve KANALA 2- PVC cevi DN 200 mm (preliv-3,5m) in 110 mm (dušilka-3,5m) z vgradnjo jaška BC DN 1200 na obstoječi kanal BC DN 1000.</t>
  </si>
  <si>
    <t>Kompletna ureditev vtoka meteornih vod iz cestnega jarka v jašek s  cevjo BC DN 500, dolžine 2m.</t>
  </si>
  <si>
    <t>Kompletna izvedba vpadnika v predvideni jašek, višine 70 cm, DN cevi 250 mm</t>
  </si>
  <si>
    <t>Kompletna izvedba vpadnika v predvideni jašek, povprečne višine 100 cm, DN cevi 250 mm</t>
  </si>
  <si>
    <t xml:space="preserve">Preizkus vodotesnosti kanala iz PVC in BC cevi </t>
  </si>
  <si>
    <t>Kompletna izvedba prevezave iz obstoječega  hišnega jaška v predviden meteorni jašek s cevjo PVC DN 160 dolžine 4m.</t>
  </si>
  <si>
    <t>Kompletna izvedba prevezave iz obstoječega jaška hišnega priključka v predvideno fekalno cev DN 160.</t>
  </si>
  <si>
    <t>Dobava in vgrajevanje peska 0-4 mm, za zasip ob cevi do temena in 30 cm nad temenom v cestišču, komprimacija 100MN/m2 - prva cona.</t>
  </si>
  <si>
    <t>DN 50</t>
  </si>
  <si>
    <t>DN40</t>
  </si>
  <si>
    <t>DN 32</t>
  </si>
  <si>
    <t>Dobava in vgradnja vodovodnih oplaščenih RPEHD cevi  iz PE 100, minimalne tlačne stopnje  NP16, komplet s spojkami in ostalim veznim materialom, vse po EN12201 in  ISO 4427.</t>
  </si>
  <si>
    <t>Quick PVC univerzalna spojka s sidranjem za PVC cevi PN 16 - DN = 150</t>
  </si>
  <si>
    <t>T kos PN 16 z vrtljivo prirobnico - DN = 150 - DN2 = 100</t>
  </si>
  <si>
    <t>Vgradilna armatura za zasune EURO DN 100, H=1,0m</t>
  </si>
  <si>
    <t>Spoj ZAK 46 za PE 50</t>
  </si>
  <si>
    <t xml:space="preserve">T kos ZAK 46 </t>
  </si>
  <si>
    <t>Spoj ZAK 46 za PE 32</t>
  </si>
  <si>
    <t>Spoj ZAK 46 za PE 40</t>
  </si>
  <si>
    <t>T kos PN 16 z vrtljivo prirobnico - DN = 100 - DN2 = 80</t>
  </si>
  <si>
    <t>FF kos PN 16 - DN = 80 - L = 5000</t>
  </si>
  <si>
    <t>FFR kos z vrtljivo prirobnicoPN 16 - DN = 100, DN = 50 - L = 500</t>
  </si>
  <si>
    <t>Elektro fuzijski spoj končni z letečo prirobmnico DN 80, za PE 50</t>
  </si>
  <si>
    <t xml:space="preserve">Zasun EURO 20 NG tip 23 PN16  - DN = 40
Zasun EURO 20 NG tip 23 PN16  - DN = 40
</t>
  </si>
  <si>
    <t>Kompletna dobava in vgradnja tipskega  PVC hišnega jaška za 3/4 z volumetričnim vodomerjem in vso pripadajočo opremo</t>
  </si>
  <si>
    <t>Izdelava peščene posteljice v raščenem terenu za plinovod s strojnim nabijanjem  in izravnava do točnosti +- 0,5 cm. Debelina posteljice je 10 cm, vključno z dobavo materiala granulacije 0-4 mm.</t>
  </si>
  <si>
    <t xml:space="preserve">PE 40x3,7   </t>
  </si>
  <si>
    <r>
      <t>Lok iz materiala PE 100, 90</t>
    </r>
    <r>
      <rPr>
        <vertAlign val="superscript"/>
        <sz val="10"/>
        <rFont val="Arial"/>
        <family val="2"/>
      </rPr>
      <t>0</t>
    </r>
    <r>
      <rPr>
        <sz val="10"/>
        <rFont val="Arial"/>
        <family val="2"/>
      </rPr>
      <t>.</t>
    </r>
  </si>
  <si>
    <t>PE 40</t>
  </si>
  <si>
    <t xml:space="preserve">PE 63/40  </t>
  </si>
  <si>
    <t xml:space="preserve">PE 40/32     </t>
  </si>
  <si>
    <t xml:space="preserve">PE 40/32      </t>
  </si>
  <si>
    <t>PE 32</t>
  </si>
  <si>
    <t>PE 63/32</t>
  </si>
  <si>
    <t xml:space="preserve">PE 40         </t>
  </si>
  <si>
    <t>Čep za PE cev PE 100</t>
  </si>
  <si>
    <t xml:space="preserve">PE 32      </t>
  </si>
  <si>
    <t>Cev iz materiala PE 100, po DIN 8074 in DIN 8075, SDR 11 skupaj z dodatkom  za razrez (3%).</t>
  </si>
  <si>
    <t>Strojno - ročni (90 - 10%) zasip  jarkov v cestišču in pločniku s peščenim materialom 0 - 16 mm (od cone 1 do spodnjega ustroja) s strojnim komprimiranjem s težkimi komprimacijskimi sredstvi v plasteh po 20 cm do zbitosti 100 MPa.(Posebno pozornost posvetiti primerni granulaciji in komprimiranju)</t>
  </si>
  <si>
    <t>Dobava in vgrajevanje dvoslojnega asfalta (zgornji ustroj) v cestišču, nosilni sloj bitumizirani drobljenec BD 32 S, v debelini 6 cm, frakcije 0-22 mm in obrabni sloj bitumenski beton BB11s v debelini 3 cm. Izvedba po zahtevi upravljavca ceste.</t>
  </si>
  <si>
    <t>II-1     Križišče s prednostno cesto</t>
  </si>
  <si>
    <t>18</t>
  </si>
  <si>
    <t>19</t>
  </si>
  <si>
    <t>20</t>
  </si>
  <si>
    <t>21</t>
  </si>
  <si>
    <t>22</t>
  </si>
  <si>
    <t>Zasip ob cevi do temena in 20 cm nad temenom hišnih priključkov s prebrano zemljino, komprimacija 100MN/m2 - prva cona.</t>
  </si>
  <si>
    <t xml:space="preserve">Dobava in vgradnja PE revizijskega jaška DN 800 mm, izdelanega v skladu s standardom SIST EN 13598-2, z dvoslojnim litim dnom, telesom iz rebraste cevi ID800 s  togostjo min SN4 kN/m2 in centričnim konusom, ter AB ploščo (oz. venec) z vstavljenim okvirjem in LTŽ kanalizacijskim pokrovom tipa D (nosilnosti 400 KN) z zaklepom, vključno z tesnili in nastavki za priključne cevi.    </t>
  </si>
  <si>
    <t>Humusiranje po končanih delih s predhodno odstranjenim humusom v deb. 20cm</t>
  </si>
  <si>
    <t>Kompletna izdelava asfaltne mulde širine 50 cm in globino 5 cm</t>
  </si>
  <si>
    <t>Dobava in kompletna postavitev droga za prometno signalizacijo višine 1,5 m v betonski temelj</t>
  </si>
  <si>
    <t xml:space="preserve">NA OBMOČJU ŠKALE – HRASTOVEC – II. FAZA </t>
  </si>
  <si>
    <t>Kompletna izvedba ponikovalnice iz perforiranih betonskih cevi DN 600, globine 2,0m,z vstavljenim okvirjem in LTŽ kanalizacijskim pokrovom na zaklep tipa D (nosilnosti 400 KN) vključno s tesnili in nastavki za priključne PVC cevi, vključno z navezavo na obstoječi jašek na razdalji 1,5 m.</t>
  </si>
  <si>
    <t>Dobava in montaža betonskih revizijskih jaškov  DN 800 mm, DN 1000 in DN 1200, z izdelanimi vtoki in iztoki ter z AB ploščo z vstavljenim okvirjem in LTŽ kanalizacijskim pokrovom na zaklep tipa D (nosilnosti 400 KN) vključno s tesnili in nastavki za priključne PVC cevi  ter z ekscentričnim konusom.</t>
  </si>
  <si>
    <t>cestni požiralniki DN 400 -  globine 1.2</t>
  </si>
  <si>
    <t>Po izvedenih delih je potrebno narediti katastrski posnetek komunalne infrastructure v skladu z zbirnim katastrom podzemnih komunalnih vodov. Podatke je potrebno posredovati upravljalcu javnega kanalizacijskega omrrežja.</t>
  </si>
  <si>
    <t>Površinski strojni izkop zgornjega ustroja makadamske ceste v debelini 30 cm, s sprotnim nakladanjem na kamion, ter odvoz na stalno deponijo gradbenih odpadkov, vključno z plačilom takse in dokazilom z evidenčnih listov. Vklučeno morebitno črpanje vode.</t>
  </si>
  <si>
    <t>Dobava in vgrajevanje tamponskega drobljenca (spodnji ustroj) D 32 v cestno telo priključne ceste, v debelini 60 cm, komprimiranje do zbitosti 120 Mpa.</t>
  </si>
  <si>
    <t>Dobava in vgrajevanje tamponskega drobljenca (spodnji ustroj) D 32 v cestno telo obstoječe ceste, v debelini 30 cm, komprimiranje do zbitosti 120 Mpa.</t>
  </si>
  <si>
    <t>4a</t>
  </si>
  <si>
    <t xml:space="preserve">Dobava in polaganje kanalizacijskih  PVC cevi  DN 160 mm, SN 8, dolžine 3 m, za predvidene kanalizacijske priključke, vključno s priključitvijo na jašek in  čepom.                                                         </t>
  </si>
  <si>
    <t>Katastrski posnetek komunalne infrastructure v skladu z zbirnim katastrom podzemnih komunalnih vodov. Podatke je potrebno posredovati upravljalcu javnega kanalizacijskega omrežja.</t>
  </si>
  <si>
    <t>Nepredvidena dela od 1.1 do 1.10 (10%)</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</si>
</sst>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numFmt numFmtId="173" formatCode="#.##0.00;[Red]#.##0.00"/>
    <numFmt numFmtId="174" formatCode="#.##0\,00"/>
    <numFmt numFmtId="175" formatCode="#.000\,00"/>
    <numFmt numFmtId="176" formatCode="#.##0\ _S_I_T;\-#.##0\ _S_I_T"/>
    <numFmt numFmtId="177" formatCode="_-* #.##0.00\ &quot;SIT&quot;_-;\-* #.##0.00\ &quot;SIT&quot;_-;_-* &quot;-&quot;??\ &quot;SIT&quot;_-;_-@_-"/>
    <numFmt numFmtId="178" formatCode="#.##0\ &quot;SIT&quot;;\-#.##0\ &quot;SIT&quot;"/>
    <numFmt numFmtId="179" formatCode="&quot;True&quot;;&quot;True&quot;;&quot;False&quot;"/>
    <numFmt numFmtId="180" formatCode="&quot;On&quot;;&quot;On&quot;;&quot;Off&quot;"/>
    <numFmt numFmtId="181" formatCode="_-* #,##0.0\ &quot;SIT&quot;_-;\-* #,##0.0\ &quot;SIT&quot;_-;_-* &quot;-&quot;?\ &quot;SIT&quot;_-;_-@_-"/>
    <numFmt numFmtId="182" formatCode="_-* #,##0.0\ _S_I_T_-;\-* #,##0.0\ _S_I_T_-;_-* &quot;-&quot;?\ _S_I_T_-;_-@_-"/>
    <numFmt numFmtId="183" formatCode="#,##0.0_ ;\-#,##0.0\ "/>
    <numFmt numFmtId="184" formatCode="#,##0.00_ ;\-#,##0.00\ "/>
    <numFmt numFmtId="185" formatCode="_(* #,##0.00_);_(* \(#,##0.00\);_(* &quot;-&quot;??_);_(@_)"/>
    <numFmt numFmtId="186" formatCode="0.0"/>
    <numFmt numFmtId="187" formatCode="0000"/>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0.000"/>
    <numFmt numFmtId="196" formatCode="0.0000"/>
    <numFmt numFmtId="197" formatCode="0.00000"/>
    <numFmt numFmtId="198" formatCode="#,##0.00\ _S_I_T"/>
    <numFmt numFmtId="199" formatCode="#,##0\ _S_I_T"/>
    <numFmt numFmtId="200" formatCode="_-* #,##0.000\ _S_I_T_-;\-* #,##0.000\ _S_I_T_-;_-* &quot;-&quot;??\ _S_I_T_-;_-@_-"/>
    <numFmt numFmtId="201" formatCode="_-* #,##0.0\ _S_I_T_-;\-* #,##0.0\ _S_I_T_-;_-* &quot;-&quot;??\ _S_I_T_-;_-@_-"/>
    <numFmt numFmtId="202" formatCode="_-* #,##0\ _S_I_T_-;\-* #,##0\ _S_I_T_-;_-* &quot;-&quot;??\ _S_I_T_-;_-@_-"/>
    <numFmt numFmtId="203" formatCode="#,##0.0"/>
    <numFmt numFmtId="204" formatCode="#,##0.0\ _S_I_T"/>
    <numFmt numFmtId="205" formatCode="#,##0.00\ [$€-1]"/>
    <numFmt numFmtId="206" formatCode="[$€-2]\ #,##0.00_);[Red]\([$€-2]\ #,##0.00\)"/>
    <numFmt numFmtId="207" formatCode="#,##0.000\ _S_I_T"/>
  </numFmts>
  <fonts count="66">
    <font>
      <sz val="10"/>
      <name val="Arial CE"/>
      <family val="0"/>
    </font>
    <font>
      <sz val="11"/>
      <name val="Arial CE"/>
      <family val="2"/>
    </font>
    <font>
      <sz val="8"/>
      <name val="Arial CE"/>
      <family val="2"/>
    </font>
    <font>
      <b/>
      <sz val="12"/>
      <name val="Arial CE"/>
      <family val="2"/>
    </font>
    <font>
      <u val="single"/>
      <sz val="10"/>
      <color indexed="12"/>
      <name val="Arial CE"/>
      <family val="0"/>
    </font>
    <font>
      <u val="single"/>
      <sz val="10"/>
      <color indexed="36"/>
      <name val="Arial CE"/>
      <family val="0"/>
    </font>
    <font>
      <b/>
      <i/>
      <sz val="10"/>
      <name val="Arial CE"/>
      <family val="2"/>
    </font>
    <font>
      <b/>
      <i/>
      <sz val="12"/>
      <name val="Arial CE"/>
      <family val="2"/>
    </font>
    <font>
      <sz val="10"/>
      <color indexed="10"/>
      <name val="Arial CE"/>
      <family val="2"/>
    </font>
    <font>
      <sz val="11"/>
      <color indexed="10"/>
      <name val="Arial CE"/>
      <family val="2"/>
    </font>
    <font>
      <b/>
      <i/>
      <sz val="14"/>
      <color indexed="10"/>
      <name val="Arial CE"/>
      <family val="2"/>
    </font>
    <font>
      <sz val="10"/>
      <color indexed="8"/>
      <name val="Arial CE"/>
      <family val="2"/>
    </font>
    <font>
      <sz val="10"/>
      <name val="Arial"/>
      <family val="2"/>
    </font>
    <font>
      <sz val="9"/>
      <name val="Arial CE"/>
      <family val="2"/>
    </font>
    <font>
      <b/>
      <sz val="9"/>
      <name val="Arial CE"/>
      <family val="0"/>
    </font>
    <font>
      <sz val="9"/>
      <color indexed="10"/>
      <name val="Arial CE"/>
      <family val="2"/>
    </font>
    <font>
      <sz val="9"/>
      <name val="Arial"/>
      <family val="2"/>
    </font>
    <font>
      <b/>
      <sz val="10"/>
      <name val="Arial"/>
      <family val="2"/>
    </font>
    <font>
      <sz val="10"/>
      <name val="Times New Roman"/>
      <family val="1"/>
    </font>
    <font>
      <sz val="10"/>
      <color indexed="8"/>
      <name val="Arial"/>
      <family val="2"/>
    </font>
    <font>
      <i/>
      <sz val="10"/>
      <name val="Arial"/>
      <family val="2"/>
    </font>
    <font>
      <vertAlign val="superscript"/>
      <sz val="10"/>
      <name val="Arial"/>
      <family val="2"/>
    </font>
    <font>
      <b/>
      <sz val="10"/>
      <name val="Arial CE"/>
      <family val="0"/>
    </font>
    <font>
      <sz val="12"/>
      <name val="Arial CE"/>
      <family val="0"/>
    </font>
    <font>
      <sz val="12"/>
      <name val="Arial"/>
      <family val="2"/>
    </font>
    <font>
      <sz val="12"/>
      <color indexed="8"/>
      <name val="Arial"/>
      <family val="2"/>
    </font>
    <font>
      <b/>
      <sz val="12"/>
      <color indexed="8"/>
      <name val="Arial"/>
      <family val="2"/>
    </font>
    <font>
      <b/>
      <sz val="11"/>
      <name val="Arial CE"/>
      <family val="2"/>
    </font>
    <font>
      <b/>
      <sz val="12"/>
      <name val="Arial"/>
      <family val="2"/>
    </font>
    <font>
      <sz val="10"/>
      <name val="Aril c"/>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4" fillId="0" borderId="0" applyNumberFormat="0" applyFill="0" applyBorder="0" applyAlignment="0" applyProtection="0"/>
    <xf numFmtId="0" fontId="51" fillId="21" borderId="1" applyNumberFormat="0" applyAlignment="0" applyProtection="0"/>
    <xf numFmtId="0" fontId="52" fillId="0" borderId="0" applyNumberFormat="0" applyFill="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1" fillId="0" borderId="0">
      <alignment/>
      <protection/>
    </xf>
    <xf numFmtId="0" fontId="1" fillId="0" borderId="0">
      <alignment/>
      <protection/>
    </xf>
    <xf numFmtId="0" fontId="56" fillId="22" borderId="0" applyNumberFormat="0" applyBorder="0" applyAlignment="0" applyProtection="0"/>
    <xf numFmtId="0" fontId="12" fillId="0" borderId="0" applyFill="0" applyBorder="0">
      <alignment/>
      <protection/>
    </xf>
    <xf numFmtId="0" fontId="18" fillId="0" borderId="0">
      <alignment/>
      <protection/>
    </xf>
    <xf numFmtId="0" fontId="5"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9" fillId="0" borderId="6" applyNumberFormat="0" applyFill="0" applyAlignment="0" applyProtection="0"/>
    <xf numFmtId="0" fontId="60" fillId="30" borderId="7" applyNumberFormat="0" applyAlignment="0" applyProtection="0"/>
    <xf numFmtId="0" fontId="61" fillId="21" borderId="8" applyNumberFormat="0" applyAlignment="0" applyProtection="0"/>
    <xf numFmtId="0" fontId="62"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8" applyNumberFormat="0" applyAlignment="0" applyProtection="0"/>
    <xf numFmtId="0" fontId="64" fillId="0" borderId="9" applyNumberFormat="0" applyFill="0" applyAlignment="0" applyProtection="0"/>
  </cellStyleXfs>
  <cellXfs count="242">
    <xf numFmtId="0" fontId="0" fillId="0" borderId="0" xfId="0" applyAlignment="1">
      <alignment/>
    </xf>
    <xf numFmtId="0" fontId="1" fillId="0" borderId="0" xfId="0" applyFont="1" applyAlignment="1">
      <alignment/>
    </xf>
    <xf numFmtId="49" fontId="1" fillId="0" borderId="0" xfId="0" applyNumberFormat="1" applyFont="1" applyAlignment="1">
      <alignment/>
    </xf>
    <xf numFmtId="2" fontId="1" fillId="0" borderId="0" xfId="0" applyNumberFormat="1" applyFont="1" applyAlignment="1">
      <alignment/>
    </xf>
    <xf numFmtId="2" fontId="1" fillId="0" borderId="0" xfId="0" applyNumberFormat="1" applyFont="1" applyAlignment="1">
      <alignment vertical="top"/>
    </xf>
    <xf numFmtId="2" fontId="1" fillId="0" borderId="10" xfId="0" applyNumberFormat="1" applyFont="1" applyBorder="1" applyAlignment="1">
      <alignment/>
    </xf>
    <xf numFmtId="49" fontId="0" fillId="0" borderId="0" xfId="0" applyNumberFormat="1" applyFont="1" applyAlignment="1">
      <alignment wrapText="1"/>
    </xf>
    <xf numFmtId="49" fontId="0" fillId="0" borderId="0" xfId="0" applyNumberFormat="1" applyFont="1" applyAlignment="1">
      <alignment/>
    </xf>
    <xf numFmtId="0" fontId="0" fillId="0" borderId="0" xfId="0" applyFont="1" applyAlignment="1">
      <alignment/>
    </xf>
    <xf numFmtId="2" fontId="0" fillId="0" borderId="0" xfId="0" applyNumberFormat="1" applyFont="1" applyAlignment="1">
      <alignment/>
    </xf>
    <xf numFmtId="4" fontId="0" fillId="0" borderId="0" xfId="0" applyNumberFormat="1" applyFont="1" applyAlignment="1">
      <alignment/>
    </xf>
    <xf numFmtId="2" fontId="1" fillId="0" borderId="0" xfId="0" applyNumberFormat="1" applyFont="1" applyBorder="1" applyAlignment="1">
      <alignment/>
    </xf>
    <xf numFmtId="49" fontId="1" fillId="0" borderId="10" xfId="0" applyNumberFormat="1" applyFont="1" applyBorder="1" applyAlignment="1" applyProtection="1">
      <alignment horizontal="right"/>
      <protection locked="0"/>
    </xf>
    <xf numFmtId="49" fontId="0" fillId="0" borderId="10" xfId="0" applyNumberFormat="1" applyFont="1" applyBorder="1" applyAlignment="1">
      <alignment horizontal="left"/>
    </xf>
    <xf numFmtId="49" fontId="0" fillId="0" borderId="0" xfId="0" applyNumberFormat="1" applyFont="1" applyAlignment="1">
      <alignment horizontal="left"/>
    </xf>
    <xf numFmtId="49" fontId="0" fillId="0" borderId="0" xfId="0" applyNumberFormat="1" applyFont="1" applyAlignment="1">
      <alignment horizontal="center" vertical="top"/>
    </xf>
    <xf numFmtId="0" fontId="1" fillId="0" borderId="0" xfId="0" applyFont="1" applyBorder="1" applyAlignment="1">
      <alignment/>
    </xf>
    <xf numFmtId="49" fontId="3" fillId="0" borderId="0" xfId="0" applyNumberFormat="1" applyFont="1" applyBorder="1" applyAlignment="1">
      <alignment horizontal="center" vertical="top"/>
    </xf>
    <xf numFmtId="49" fontId="3" fillId="0" borderId="0" xfId="0" applyNumberFormat="1" applyFont="1" applyBorder="1" applyAlignment="1">
      <alignment horizontal="left" vertical="top" wrapText="1"/>
    </xf>
    <xf numFmtId="49" fontId="0"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7" fillId="0" borderId="0" xfId="0" applyNumberFormat="1" applyFont="1" applyBorder="1" applyAlignment="1">
      <alignment horizontal="left" vertical="top" wrapText="1"/>
    </xf>
    <xf numFmtId="0" fontId="6" fillId="0" borderId="0" xfId="0" applyFont="1" applyBorder="1" applyAlignment="1">
      <alignment/>
    </xf>
    <xf numFmtId="0" fontId="0" fillId="0" borderId="0" xfId="0" applyFont="1" applyBorder="1" applyAlignment="1">
      <alignment/>
    </xf>
    <xf numFmtId="4" fontId="0" fillId="0" borderId="0" xfId="0" applyNumberFormat="1" applyFont="1" applyAlignment="1">
      <alignment horizontal="right"/>
    </xf>
    <xf numFmtId="49" fontId="0" fillId="0" borderId="0" xfId="0" applyNumberFormat="1" applyFont="1" applyAlignment="1">
      <alignment horizontal="left" vertical="top"/>
    </xf>
    <xf numFmtId="0" fontId="0" fillId="0" borderId="0" xfId="0" applyBorder="1" applyAlignment="1">
      <alignment/>
    </xf>
    <xf numFmtId="49" fontId="3" fillId="0" borderId="0" xfId="0" applyNumberFormat="1" applyFont="1" applyBorder="1" applyAlignment="1">
      <alignment horizontal="left" vertical="top"/>
    </xf>
    <xf numFmtId="49" fontId="1" fillId="0" borderId="0" xfId="0" applyNumberFormat="1" applyFont="1" applyAlignment="1">
      <alignment horizontal="left" vertical="top"/>
    </xf>
    <xf numFmtId="49" fontId="0" fillId="0" borderId="0" xfId="0" applyNumberFormat="1" applyFont="1" applyAlignment="1">
      <alignment vertical="top" wrapText="1"/>
    </xf>
    <xf numFmtId="0" fontId="0" fillId="0" borderId="0" xfId="0" applyFont="1" applyBorder="1" applyAlignment="1">
      <alignment horizontal="left"/>
    </xf>
    <xf numFmtId="0" fontId="0" fillId="0" borderId="0" xfId="0" applyFont="1" applyAlignment="1">
      <alignment/>
    </xf>
    <xf numFmtId="0" fontId="1" fillId="0" borderId="0" xfId="0" applyFont="1" applyAlignment="1">
      <alignment/>
    </xf>
    <xf numFmtId="49" fontId="0" fillId="0" borderId="0" xfId="0" applyNumberFormat="1" applyFont="1" applyAlignment="1">
      <alignment vertical="top"/>
    </xf>
    <xf numFmtId="49" fontId="0" fillId="0" borderId="0" xfId="0" applyNumberFormat="1" applyFont="1" applyBorder="1" applyAlignment="1">
      <alignment horizontal="left"/>
    </xf>
    <xf numFmtId="49" fontId="0" fillId="0" borderId="0" xfId="0" applyNumberFormat="1" applyFont="1" applyBorder="1" applyAlignment="1">
      <alignment horizontal="center" vertical="top"/>
    </xf>
    <xf numFmtId="0" fontId="0" fillId="0" borderId="0" xfId="0" applyFont="1" applyBorder="1" applyAlignment="1">
      <alignment/>
    </xf>
    <xf numFmtId="49" fontId="0" fillId="0" borderId="0" xfId="0" applyNumberFormat="1" applyFont="1" applyBorder="1" applyAlignment="1">
      <alignment/>
    </xf>
    <xf numFmtId="49" fontId="0" fillId="0" borderId="0" xfId="0" applyNumberFormat="1" applyFont="1" applyBorder="1" applyAlignment="1">
      <alignment vertical="top"/>
    </xf>
    <xf numFmtId="0" fontId="0" fillId="0" borderId="0" xfId="0" applyFont="1" applyAlignment="1">
      <alignment wrapText="1"/>
    </xf>
    <xf numFmtId="49" fontId="1" fillId="0" borderId="10" xfId="0" applyNumberFormat="1" applyFont="1" applyBorder="1" applyAlignment="1">
      <alignment/>
    </xf>
    <xf numFmtId="49" fontId="0" fillId="0" borderId="0" xfId="0" applyNumberFormat="1" applyFont="1" applyFill="1" applyAlignment="1">
      <alignment horizontal="center" vertical="top"/>
    </xf>
    <xf numFmtId="2" fontId="0" fillId="0" borderId="0" xfId="0" applyNumberFormat="1" applyFont="1" applyFill="1" applyAlignment="1">
      <alignment/>
    </xf>
    <xf numFmtId="2" fontId="8" fillId="0" borderId="0" xfId="0" applyNumberFormat="1" applyFont="1" applyAlignment="1">
      <alignment/>
    </xf>
    <xf numFmtId="1" fontId="0" fillId="0" borderId="0" xfId="0" applyNumberFormat="1" applyFont="1" applyAlignment="1">
      <alignment/>
    </xf>
    <xf numFmtId="49" fontId="0" fillId="33" borderId="11" xfId="0" applyNumberFormat="1" applyFont="1" applyFill="1" applyBorder="1" applyAlignment="1">
      <alignment horizontal="center" vertical="center"/>
    </xf>
    <xf numFmtId="0" fontId="0" fillId="33" borderId="11" xfId="0" applyFont="1" applyFill="1" applyBorder="1" applyAlignment="1">
      <alignment horizontal="center" vertical="center" wrapText="1"/>
    </xf>
    <xf numFmtId="2" fontId="0" fillId="33" borderId="11" xfId="0" applyNumberFormat="1" applyFont="1" applyFill="1" applyBorder="1" applyAlignment="1">
      <alignment horizontal="center" vertical="center"/>
    </xf>
    <xf numFmtId="2" fontId="9" fillId="0" borderId="0" xfId="0" applyNumberFormat="1" applyFont="1" applyAlignment="1">
      <alignment/>
    </xf>
    <xf numFmtId="2" fontId="10" fillId="0" borderId="0" xfId="0" applyNumberFormat="1" applyFont="1" applyBorder="1" applyAlignment="1">
      <alignment vertical="top"/>
    </xf>
    <xf numFmtId="2" fontId="8" fillId="0" borderId="0" xfId="0" applyNumberFormat="1" applyFont="1" applyBorder="1" applyAlignment="1">
      <alignment/>
    </xf>
    <xf numFmtId="49" fontId="8" fillId="0" borderId="0" xfId="0" applyNumberFormat="1" applyFont="1" applyAlignment="1">
      <alignment horizontal="center" vertical="top"/>
    </xf>
    <xf numFmtId="49" fontId="11" fillId="0" borderId="0" xfId="0" applyNumberFormat="1" applyFont="1" applyAlignment="1">
      <alignment horizontal="left" vertical="top" wrapText="1"/>
    </xf>
    <xf numFmtId="0" fontId="11" fillId="0" borderId="0" xfId="0" applyFont="1" applyAlignment="1">
      <alignment/>
    </xf>
    <xf numFmtId="49" fontId="12" fillId="0" borderId="0" xfId="0" applyNumberFormat="1" applyFont="1" applyAlignment="1">
      <alignment vertical="top" wrapText="1"/>
    </xf>
    <xf numFmtId="4" fontId="0" fillId="0" borderId="0" xfId="0" applyNumberFormat="1" applyFont="1" applyAlignment="1">
      <alignment/>
    </xf>
    <xf numFmtId="4" fontId="0" fillId="0" borderId="10" xfId="0" applyNumberFormat="1" applyFont="1" applyBorder="1" applyAlignment="1">
      <alignment/>
    </xf>
    <xf numFmtId="4" fontId="0" fillId="0" borderId="0" xfId="0" applyNumberFormat="1" applyFont="1" applyAlignment="1">
      <alignment/>
    </xf>
    <xf numFmtId="4" fontId="0" fillId="33" borderId="11" xfId="0" applyNumberFormat="1" applyFont="1" applyFill="1" applyBorder="1" applyAlignment="1">
      <alignment horizontal="center" vertical="center"/>
    </xf>
    <xf numFmtId="4" fontId="0" fillId="0" borderId="0" xfId="0" applyNumberFormat="1" applyFont="1" applyAlignment="1">
      <alignment horizontal="center" vertical="top"/>
    </xf>
    <xf numFmtId="4" fontId="0" fillId="0" borderId="0" xfId="0" applyNumberFormat="1" applyFont="1" applyBorder="1" applyAlignment="1">
      <alignment/>
    </xf>
    <xf numFmtId="4" fontId="0" fillId="0" borderId="12" xfId="0" applyNumberFormat="1" applyFont="1" applyBorder="1" applyAlignment="1">
      <alignment/>
    </xf>
    <xf numFmtId="4" fontId="0" fillId="0" borderId="0" xfId="0" applyNumberFormat="1" applyAlignment="1">
      <alignment horizontal="right"/>
    </xf>
    <xf numFmtId="2" fontId="0" fillId="0" borderId="13" xfId="0" applyNumberFormat="1" applyFont="1" applyBorder="1" applyAlignment="1">
      <alignment/>
    </xf>
    <xf numFmtId="4" fontId="0" fillId="0" borderId="13"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2" fontId="0" fillId="0" borderId="14" xfId="0" applyNumberFormat="1" applyFont="1" applyBorder="1" applyAlignment="1">
      <alignment/>
    </xf>
    <xf numFmtId="4" fontId="0" fillId="0" borderId="14" xfId="0" applyNumberFormat="1" applyFont="1" applyBorder="1" applyAlignment="1">
      <alignment/>
    </xf>
    <xf numFmtId="2" fontId="0" fillId="0" borderId="0" xfId="0" applyNumberFormat="1" applyFont="1" applyBorder="1" applyAlignment="1">
      <alignment/>
    </xf>
    <xf numFmtId="3" fontId="13" fillId="0" borderId="0" xfId="0" applyNumberFormat="1" applyFont="1" applyAlignment="1">
      <alignment/>
    </xf>
    <xf numFmtId="4" fontId="13" fillId="0" borderId="0" xfId="0" applyNumberFormat="1" applyFont="1" applyAlignment="1">
      <alignment horizontal="right"/>
    </xf>
    <xf numFmtId="0" fontId="13" fillId="0" borderId="0" xfId="0" applyFont="1" applyAlignment="1">
      <alignment horizontal="center"/>
    </xf>
    <xf numFmtId="2" fontId="13" fillId="0" borderId="0" xfId="0" applyNumberFormat="1" applyFont="1" applyBorder="1" applyAlignment="1">
      <alignment/>
    </xf>
    <xf numFmtId="4" fontId="13" fillId="0" borderId="13" xfId="0" applyNumberFormat="1" applyFont="1" applyBorder="1" applyAlignment="1">
      <alignment horizontal="right"/>
    </xf>
    <xf numFmtId="0" fontId="0" fillId="0" borderId="0" xfId="0" applyNumberFormat="1" applyFont="1" applyAlignment="1">
      <alignment vertical="top" wrapText="1"/>
    </xf>
    <xf numFmtId="0" fontId="0" fillId="0" borderId="0" xfId="0" applyFont="1" applyAlignment="1">
      <alignment horizontal="center"/>
    </xf>
    <xf numFmtId="2" fontId="0" fillId="0" borderId="13" xfId="0" applyNumberFormat="1" applyFont="1" applyBorder="1" applyAlignment="1">
      <alignment horizontal="right"/>
    </xf>
    <xf numFmtId="2" fontId="0" fillId="0" borderId="0" xfId="0" applyNumberFormat="1" applyFont="1" applyBorder="1" applyAlignment="1">
      <alignment horizontal="right"/>
    </xf>
    <xf numFmtId="4" fontId="0" fillId="0" borderId="13" xfId="0" applyNumberFormat="1" applyFont="1" applyFill="1" applyBorder="1" applyAlignment="1">
      <alignment horizontal="right"/>
    </xf>
    <xf numFmtId="198" fontId="0" fillId="0" borderId="0" xfId="0" applyNumberFormat="1" applyFont="1" applyBorder="1" applyAlignment="1">
      <alignment horizontal="right"/>
    </xf>
    <xf numFmtId="4" fontId="0" fillId="0" borderId="0" xfId="0" applyNumberFormat="1" applyFont="1" applyFill="1" applyBorder="1" applyAlignment="1">
      <alignment horizontal="right"/>
    </xf>
    <xf numFmtId="2" fontId="0" fillId="0" borderId="13" xfId="0" applyNumberFormat="1" applyFont="1" applyFill="1" applyBorder="1" applyAlignment="1">
      <alignment horizontal="right"/>
    </xf>
    <xf numFmtId="2" fontId="0" fillId="0" borderId="0" xfId="0" applyNumberFormat="1" applyFont="1" applyFill="1" applyBorder="1" applyAlignment="1">
      <alignment horizontal="right"/>
    </xf>
    <xf numFmtId="198" fontId="0" fillId="0" borderId="0" xfId="0" applyNumberFormat="1" applyFont="1" applyAlignment="1">
      <alignment horizontal="right"/>
    </xf>
    <xf numFmtId="0" fontId="0" fillId="0" borderId="0" xfId="0" applyNumberFormat="1" applyFont="1" applyAlignment="1">
      <alignment horizontal="left" vertical="top" wrapText="1"/>
    </xf>
    <xf numFmtId="0" fontId="0" fillId="0" borderId="0" xfId="0" applyNumberFormat="1" applyFont="1" applyAlignment="1">
      <alignment horizontal="left" vertical="justify" wrapText="1"/>
    </xf>
    <xf numFmtId="0" fontId="0" fillId="0" borderId="0" xfId="0" applyFont="1" applyBorder="1" applyAlignment="1">
      <alignment horizontal="center"/>
    </xf>
    <xf numFmtId="199" fontId="0" fillId="0" borderId="0" xfId="0" applyNumberFormat="1" applyFont="1" applyAlignment="1">
      <alignment horizontal="right"/>
    </xf>
    <xf numFmtId="2" fontId="0" fillId="0" borderId="14" xfId="0" applyNumberFormat="1" applyFont="1" applyBorder="1" applyAlignment="1">
      <alignment horizontal="right"/>
    </xf>
    <xf numFmtId="2" fontId="0" fillId="0" borderId="0" xfId="0" applyNumberFormat="1" applyFont="1" applyAlignment="1">
      <alignment horizontal="right"/>
    </xf>
    <xf numFmtId="198" fontId="0" fillId="0" borderId="0" xfId="0" applyNumberFormat="1" applyFont="1" applyFill="1" applyAlignment="1">
      <alignment horizontal="right"/>
    </xf>
    <xf numFmtId="49" fontId="0" fillId="0" borderId="0" xfId="0" applyNumberFormat="1" applyFont="1" applyBorder="1" applyAlignment="1">
      <alignment horizontal="left" vertical="top" wrapText="1"/>
    </xf>
    <xf numFmtId="49" fontId="0" fillId="0" borderId="0" xfId="0" applyNumberFormat="1" applyAlignment="1">
      <alignment horizontal="center" vertical="top"/>
    </xf>
    <xf numFmtId="2" fontId="0" fillId="0" borderId="0" xfId="0" applyNumberFormat="1" applyFont="1" applyBorder="1" applyAlignment="1">
      <alignment horizontal="center"/>
    </xf>
    <xf numFmtId="4" fontId="0" fillId="0" borderId="0" xfId="0" applyNumberFormat="1" applyFont="1" applyAlignment="1">
      <alignment horizontal="center"/>
    </xf>
    <xf numFmtId="198" fontId="0" fillId="0" borderId="0" xfId="0" applyNumberFormat="1" applyFont="1" applyAlignment="1">
      <alignment/>
    </xf>
    <xf numFmtId="199" fontId="0" fillId="0" borderId="0" xfId="0" applyNumberFormat="1" applyFont="1" applyAlignment="1">
      <alignment horizontal="center"/>
    </xf>
    <xf numFmtId="0" fontId="0" fillId="0" borderId="0" xfId="0" applyAlignment="1">
      <alignment/>
    </xf>
    <xf numFmtId="4" fontId="0" fillId="0" borderId="10" xfId="0" applyNumberFormat="1" applyFont="1" applyBorder="1" applyAlignment="1">
      <alignment horizontal="right"/>
    </xf>
    <xf numFmtId="4" fontId="0" fillId="0" borderId="0" xfId="0" applyNumberFormat="1" applyFont="1" applyAlignment="1">
      <alignment horizontal="right"/>
    </xf>
    <xf numFmtId="4" fontId="0" fillId="33" borderId="11" xfId="0" applyNumberFormat="1" applyFont="1" applyFill="1" applyBorder="1" applyAlignment="1">
      <alignment horizontal="right" vertical="center"/>
    </xf>
    <xf numFmtId="4" fontId="0" fillId="0" borderId="0" xfId="0" applyNumberFormat="1" applyFont="1" applyAlignment="1">
      <alignment horizontal="right"/>
    </xf>
    <xf numFmtId="4" fontId="0" fillId="0" borderId="13" xfId="0" applyNumberFormat="1" applyFont="1" applyBorder="1" applyAlignment="1">
      <alignment horizontal="right"/>
    </xf>
    <xf numFmtId="4" fontId="0" fillId="0" borderId="14" xfId="0" applyNumberFormat="1" applyFont="1" applyBorder="1" applyAlignment="1">
      <alignment horizontal="right"/>
    </xf>
    <xf numFmtId="4" fontId="0" fillId="0" borderId="0" xfId="0" applyNumberFormat="1" applyFont="1" applyBorder="1" applyAlignment="1">
      <alignment horizontal="right"/>
    </xf>
    <xf numFmtId="0" fontId="0" fillId="0" borderId="0" xfId="0" applyAlignment="1">
      <alignment horizontal="right"/>
    </xf>
    <xf numFmtId="0" fontId="13" fillId="0" borderId="0" xfId="0" applyFont="1" applyAlignment="1">
      <alignment horizontal="left" vertical="top" wrapText="1"/>
    </xf>
    <xf numFmtId="0" fontId="0" fillId="0" borderId="0" xfId="0" applyFont="1" applyAlignment="1">
      <alignment horizontal="left" vertical="top" wrapText="1"/>
    </xf>
    <xf numFmtId="3" fontId="0" fillId="0" borderId="0" xfId="0" applyNumberFormat="1" applyFont="1" applyAlignment="1">
      <alignment/>
    </xf>
    <xf numFmtId="4" fontId="0" fillId="0" borderId="13" xfId="0" applyNumberFormat="1" applyFont="1" applyBorder="1" applyAlignment="1">
      <alignment horizontal="right"/>
    </xf>
    <xf numFmtId="3" fontId="13" fillId="0" borderId="0" xfId="0" applyNumberFormat="1" applyFont="1" applyAlignment="1">
      <alignment horizontal="center"/>
    </xf>
    <xf numFmtId="4" fontId="0" fillId="0" borderId="0" xfId="0" applyNumberFormat="1" applyFont="1" applyAlignment="1">
      <alignment/>
    </xf>
    <xf numFmtId="4" fontId="0" fillId="0" borderId="13" xfId="0" applyNumberFormat="1" applyFont="1" applyBorder="1" applyAlignment="1">
      <alignment/>
    </xf>
    <xf numFmtId="1" fontId="0" fillId="0" borderId="0" xfId="0" applyNumberFormat="1" applyFont="1" applyAlignment="1">
      <alignment horizontal="center"/>
    </xf>
    <xf numFmtId="3" fontId="0" fillId="0" borderId="0" xfId="0" applyNumberFormat="1" applyFont="1" applyAlignment="1">
      <alignment horizontal="center"/>
    </xf>
    <xf numFmtId="0" fontId="0" fillId="0" borderId="0" xfId="0" applyFont="1" applyFill="1" applyBorder="1" applyAlignment="1">
      <alignment horizontal="left" vertical="top"/>
    </xf>
    <xf numFmtId="49" fontId="14" fillId="0" borderId="0" xfId="0" applyNumberFormat="1" applyFont="1" applyBorder="1" applyAlignment="1">
      <alignment horizontal="left" vertical="top"/>
    </xf>
    <xf numFmtId="0" fontId="14" fillId="0" borderId="0" xfId="0" applyFont="1" applyAlignment="1">
      <alignment horizontal="left" vertical="top" wrapText="1"/>
    </xf>
    <xf numFmtId="49" fontId="14" fillId="0" borderId="0" xfId="0" applyNumberFormat="1" applyFont="1" applyBorder="1" applyAlignment="1">
      <alignment horizontal="left" vertical="top" wrapText="1"/>
    </xf>
    <xf numFmtId="0" fontId="13" fillId="0" borderId="0" xfId="0" applyFont="1" applyBorder="1" applyAlignment="1">
      <alignment horizontal="center"/>
    </xf>
    <xf numFmtId="1" fontId="13" fillId="0" borderId="0" xfId="0" applyNumberFormat="1" applyFont="1" applyBorder="1" applyAlignment="1">
      <alignment horizontal="center"/>
    </xf>
    <xf numFmtId="3" fontId="13" fillId="0" borderId="0" xfId="0" applyNumberFormat="1" applyFont="1" applyFill="1" applyBorder="1" applyAlignment="1">
      <alignment horizontal="center"/>
    </xf>
    <xf numFmtId="4" fontId="13" fillId="0" borderId="0" xfId="0" applyNumberFormat="1" applyFont="1" applyBorder="1" applyAlignment="1">
      <alignment horizontal="right"/>
    </xf>
    <xf numFmtId="49" fontId="13" fillId="0" borderId="0" xfId="0" applyNumberFormat="1" applyFont="1" applyBorder="1" applyAlignment="1">
      <alignment horizontal="left" vertical="top"/>
    </xf>
    <xf numFmtId="0" fontId="65" fillId="0" borderId="0" xfId="0" applyFont="1" applyAlignment="1">
      <alignment horizontal="justify" vertical="top" wrapText="1"/>
    </xf>
    <xf numFmtId="0" fontId="13" fillId="0" borderId="0" xfId="0" applyFont="1" applyAlignment="1">
      <alignment vertical="top" wrapText="1"/>
    </xf>
    <xf numFmtId="3" fontId="13" fillId="0" borderId="0" xfId="0" applyNumberFormat="1" applyFont="1" applyAlignment="1">
      <alignment vertical="top" wrapText="1"/>
    </xf>
    <xf numFmtId="49" fontId="14" fillId="0" borderId="0" xfId="0" applyNumberFormat="1" applyFont="1" applyAlignment="1">
      <alignment horizontal="left" vertical="top"/>
    </xf>
    <xf numFmtId="49" fontId="14" fillId="0" borderId="0" xfId="0" applyNumberFormat="1" applyFont="1" applyBorder="1" applyAlignment="1">
      <alignment horizontal="left" vertical="top" wrapText="1"/>
    </xf>
    <xf numFmtId="0" fontId="13" fillId="0" borderId="0" xfId="0" applyFont="1" applyBorder="1" applyAlignment="1">
      <alignment wrapText="1"/>
    </xf>
    <xf numFmtId="1" fontId="15" fillId="0" borderId="0" xfId="0" applyNumberFormat="1" applyFont="1" applyBorder="1" applyAlignment="1">
      <alignment horizontal="center"/>
    </xf>
    <xf numFmtId="2" fontId="15" fillId="0" borderId="0" xfId="0" applyNumberFormat="1" applyFont="1" applyBorder="1" applyAlignment="1">
      <alignment/>
    </xf>
    <xf numFmtId="0" fontId="13" fillId="0" borderId="0" xfId="0" applyFont="1" applyAlignment="1">
      <alignment horizontal="left"/>
    </xf>
    <xf numFmtId="0" fontId="13" fillId="0" borderId="0" xfId="0" applyFont="1" applyAlignment="1">
      <alignment vertical="top"/>
    </xf>
    <xf numFmtId="0" fontId="13" fillId="0" borderId="0" xfId="0" applyFont="1" applyAlignment="1">
      <alignment/>
    </xf>
    <xf numFmtId="1" fontId="13" fillId="0" borderId="0" xfId="0" applyNumberFormat="1" applyFont="1" applyAlignment="1">
      <alignment horizontal="center"/>
    </xf>
    <xf numFmtId="3" fontId="13" fillId="0" borderId="0" xfId="0" applyNumberFormat="1" applyFont="1" applyAlignment="1">
      <alignment horizontal="center"/>
    </xf>
    <xf numFmtId="3" fontId="13" fillId="0" borderId="0" xfId="0" applyNumberFormat="1" applyFont="1" applyAlignment="1">
      <alignment/>
    </xf>
    <xf numFmtId="4" fontId="13" fillId="0" borderId="0" xfId="0" applyNumberFormat="1" applyFont="1" applyAlignment="1">
      <alignment horizontal="right"/>
    </xf>
    <xf numFmtId="49" fontId="13" fillId="0" borderId="0" xfId="0" applyNumberFormat="1" applyFont="1" applyAlignment="1">
      <alignment horizontal="left" vertical="top"/>
    </xf>
    <xf numFmtId="0" fontId="16" fillId="0" borderId="0" xfId="0" applyFont="1" applyAlignment="1">
      <alignment vertical="top" wrapText="1"/>
    </xf>
    <xf numFmtId="4" fontId="0" fillId="0" borderId="0" xfId="0" applyNumberFormat="1" applyFont="1" applyBorder="1" applyAlignment="1">
      <alignment horizontal="right"/>
    </xf>
    <xf numFmtId="4" fontId="0" fillId="0" borderId="0" xfId="0" applyNumberFormat="1" applyFont="1" applyBorder="1" applyAlignment="1">
      <alignment/>
    </xf>
    <xf numFmtId="49" fontId="0" fillId="0" borderId="0" xfId="0" applyNumberFormat="1" applyFont="1" applyAlignment="1">
      <alignment horizontal="left" vertical="top"/>
    </xf>
    <xf numFmtId="0" fontId="12" fillId="0" borderId="0" xfId="0" applyFont="1" applyAlignment="1">
      <alignment vertical="top" wrapText="1"/>
    </xf>
    <xf numFmtId="3" fontId="0" fillId="0" borderId="0" xfId="0" applyNumberFormat="1" applyFont="1" applyFill="1" applyAlignment="1">
      <alignment/>
    </xf>
    <xf numFmtId="0" fontId="0" fillId="0" borderId="0" xfId="0" applyFont="1" applyAlignment="1">
      <alignment/>
    </xf>
    <xf numFmtId="2" fontId="0" fillId="0" borderId="0" xfId="0" applyNumberFormat="1" applyFont="1" applyAlignment="1">
      <alignment horizontal="right"/>
    </xf>
    <xf numFmtId="49" fontId="13" fillId="0" borderId="0" xfId="0" applyNumberFormat="1" applyFont="1" applyBorder="1" applyAlignment="1">
      <alignment vertical="top" wrapText="1"/>
    </xf>
    <xf numFmtId="2" fontId="13" fillId="0" borderId="0" xfId="0" applyNumberFormat="1" applyFont="1" applyAlignment="1">
      <alignment/>
    </xf>
    <xf numFmtId="186" fontId="13" fillId="0" borderId="0" xfId="0" applyNumberFormat="1" applyFont="1" applyBorder="1" applyAlignment="1">
      <alignment horizontal="center"/>
    </xf>
    <xf numFmtId="199" fontId="13" fillId="0" borderId="0" xfId="0" applyNumberFormat="1" applyFont="1" applyFill="1" applyBorder="1" applyAlignment="1">
      <alignment horizontal="center"/>
    </xf>
    <xf numFmtId="4" fontId="13" fillId="0" borderId="0" xfId="0" applyNumberFormat="1" applyFont="1" applyBorder="1" applyAlignment="1">
      <alignment horizontal="right"/>
    </xf>
    <xf numFmtId="0" fontId="17" fillId="0" borderId="0" xfId="0" applyFont="1" applyAlignment="1">
      <alignment vertical="top" wrapText="1"/>
    </xf>
    <xf numFmtId="49" fontId="0" fillId="0" borderId="0" xfId="0" applyNumberFormat="1" applyFont="1" applyBorder="1" applyAlignment="1">
      <alignment horizontal="left" vertical="top"/>
    </xf>
    <xf numFmtId="49" fontId="0" fillId="0" borderId="0" xfId="0" applyNumberFormat="1" applyFont="1" applyBorder="1" applyAlignment="1">
      <alignment vertical="top" wrapText="1"/>
    </xf>
    <xf numFmtId="2" fontId="0" fillId="0" borderId="0" xfId="0" applyNumberFormat="1" applyFont="1" applyAlignment="1">
      <alignment/>
    </xf>
    <xf numFmtId="4" fontId="0" fillId="0" borderId="13" xfId="0" applyNumberFormat="1" applyFont="1" applyBorder="1" applyAlignment="1">
      <alignment horizontal="right"/>
    </xf>
    <xf numFmtId="198" fontId="0" fillId="0" borderId="0" xfId="0" applyNumberFormat="1" applyFont="1" applyFill="1" applyAlignment="1">
      <alignment/>
    </xf>
    <xf numFmtId="49" fontId="0" fillId="0" borderId="0" xfId="0" applyNumberFormat="1" applyAlignment="1">
      <alignment horizontal="left" vertical="top"/>
    </xf>
    <xf numFmtId="2" fontId="0" fillId="0" borderId="13" xfId="0" applyNumberFormat="1" applyFont="1" applyBorder="1" applyAlignment="1">
      <alignment/>
    </xf>
    <xf numFmtId="49" fontId="13" fillId="0" borderId="0" xfId="0" applyNumberFormat="1" applyFont="1" applyBorder="1" applyAlignment="1">
      <alignment vertical="top"/>
    </xf>
    <xf numFmtId="0" fontId="13" fillId="0" borderId="0" xfId="0" applyFont="1" applyAlignment="1">
      <alignment/>
    </xf>
    <xf numFmtId="198" fontId="13" fillId="0" borderId="0" xfId="0" applyNumberFormat="1" applyFont="1" applyFill="1" applyAlignment="1">
      <alignment/>
    </xf>
    <xf numFmtId="186" fontId="0" fillId="0" borderId="0" xfId="0" applyNumberFormat="1" applyFont="1" applyBorder="1" applyAlignment="1">
      <alignment horizontal="center"/>
    </xf>
    <xf numFmtId="199" fontId="0" fillId="0" borderId="0" xfId="0" applyNumberFormat="1" applyFont="1" applyFill="1" applyBorder="1" applyAlignment="1">
      <alignment horizontal="center"/>
    </xf>
    <xf numFmtId="0" fontId="0" fillId="0" borderId="0" xfId="0" applyFont="1" applyFill="1" applyBorder="1" applyAlignment="1">
      <alignment horizontal="left" vertical="top" wrapText="1"/>
    </xf>
    <xf numFmtId="0" fontId="19" fillId="0" borderId="0" xfId="0" applyFont="1" applyAlignment="1">
      <alignment horizontal="center" vertical="top"/>
    </xf>
    <xf numFmtId="0" fontId="12" fillId="0" borderId="0" xfId="0" applyFont="1" applyAlignment="1">
      <alignment/>
    </xf>
    <xf numFmtId="0" fontId="12" fillId="0" borderId="0" xfId="45" applyFont="1" applyAlignment="1">
      <alignment vertical="top" wrapText="1"/>
      <protection/>
    </xf>
    <xf numFmtId="0" fontId="12" fillId="0" borderId="0" xfId="0" applyFont="1" applyAlignment="1">
      <alignment horizontal="center"/>
    </xf>
    <xf numFmtId="0" fontId="20" fillId="0" borderId="0" xfId="0" applyFont="1" applyAlignment="1">
      <alignment vertical="top"/>
    </xf>
    <xf numFmtId="0" fontId="12" fillId="0" borderId="0" xfId="0" applyFont="1" applyAlignment="1">
      <alignment horizontal="center" vertical="top" wrapText="1"/>
    </xf>
    <xf numFmtId="0" fontId="12" fillId="0" borderId="0" xfId="0" applyFont="1" applyBorder="1" applyAlignment="1">
      <alignment vertical="top"/>
    </xf>
    <xf numFmtId="0" fontId="12" fillId="0" borderId="0" xfId="0" applyFont="1" applyAlignment="1">
      <alignment vertical="top"/>
    </xf>
    <xf numFmtId="0" fontId="12" fillId="0" borderId="0" xfId="0" applyFont="1" applyAlignment="1">
      <alignment horizontal="center" vertical="top"/>
    </xf>
    <xf numFmtId="0" fontId="0" fillId="0" borderId="0" xfId="0" applyFont="1" applyAlignment="1">
      <alignment horizontal="center" vertical="center"/>
    </xf>
    <xf numFmtId="49" fontId="13" fillId="0" borderId="0" xfId="0" applyNumberFormat="1" applyFont="1" applyAlignment="1">
      <alignment horizontal="left" vertical="top" wrapText="1"/>
    </xf>
    <xf numFmtId="0" fontId="0" fillId="0" borderId="0" xfId="0" applyNumberFormat="1" applyFont="1" applyAlignment="1">
      <alignment horizontal="left" vertical="top"/>
    </xf>
    <xf numFmtId="0" fontId="0" fillId="0" borderId="0" xfId="44" applyFont="1" applyFill="1" applyBorder="1" applyAlignment="1">
      <alignment horizontal="left" vertical="top" wrapText="1"/>
      <protection/>
    </xf>
    <xf numFmtId="0" fontId="1" fillId="0" borderId="0" xfId="0" applyFont="1" applyAlignment="1">
      <alignment horizontal="center"/>
    </xf>
    <xf numFmtId="49" fontId="0" fillId="0" borderId="0" xfId="0" applyNumberFormat="1" applyFont="1" applyBorder="1" applyAlignment="1">
      <alignment horizontal="left" vertical="top" wrapText="1"/>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23" fillId="0" borderId="0" xfId="0" applyFont="1" applyBorder="1" applyAlignment="1">
      <alignment/>
    </xf>
    <xf numFmtId="4" fontId="23" fillId="0" borderId="13" xfId="0" applyNumberFormat="1" applyFont="1" applyBorder="1" applyAlignment="1">
      <alignment vertical="top"/>
    </xf>
    <xf numFmtId="4" fontId="23" fillId="0" borderId="14" xfId="0" applyNumberFormat="1" applyFont="1" applyBorder="1" applyAlignment="1">
      <alignment vertical="top"/>
    </xf>
    <xf numFmtId="0" fontId="3" fillId="0" borderId="0" xfId="41" applyFont="1" applyBorder="1">
      <alignment/>
      <protection/>
    </xf>
    <xf numFmtId="0" fontId="23" fillId="0" borderId="0" xfId="41" applyFont="1" applyBorder="1">
      <alignment/>
      <protection/>
    </xf>
    <xf numFmtId="4" fontId="24" fillId="0" borderId="14" xfId="41" applyNumberFormat="1" applyFont="1" applyBorder="1" applyAlignment="1">
      <alignment horizontal="right"/>
      <protection/>
    </xf>
    <xf numFmtId="4" fontId="24" fillId="0" borderId="0" xfId="41" applyNumberFormat="1" applyFont="1" applyBorder="1" applyAlignment="1">
      <alignment horizontal="right"/>
      <protection/>
    </xf>
    <xf numFmtId="4" fontId="24" fillId="0" borderId="13" xfId="41" applyNumberFormat="1" applyFont="1" applyBorder="1" applyAlignment="1">
      <alignment horizontal="right"/>
      <protection/>
    </xf>
    <xf numFmtId="4" fontId="3" fillId="0" borderId="0" xfId="41" applyNumberFormat="1" applyFont="1" applyBorder="1" applyAlignment="1">
      <alignment horizontal="right"/>
      <protection/>
    </xf>
    <xf numFmtId="0" fontId="25" fillId="0" borderId="0" xfId="41" applyFont="1" applyBorder="1">
      <alignment/>
      <protection/>
    </xf>
    <xf numFmtId="205" fontId="25" fillId="0" borderId="0" xfId="41" applyNumberFormat="1" applyFont="1" applyBorder="1" applyAlignment="1">
      <alignment horizontal="center" vertical="center"/>
      <protection/>
    </xf>
    <xf numFmtId="0" fontId="26" fillId="0" borderId="0" xfId="41" applyFont="1" applyBorder="1">
      <alignment/>
      <protection/>
    </xf>
    <xf numFmtId="16" fontId="3" fillId="0" borderId="0" xfId="0" applyNumberFormat="1" applyFont="1" applyBorder="1" applyAlignment="1">
      <alignment horizontal="left" vertical="top"/>
    </xf>
    <xf numFmtId="4" fontId="24" fillId="0" borderId="15" xfId="41" applyNumberFormat="1" applyFont="1" applyBorder="1" applyAlignment="1">
      <alignment horizontal="right"/>
      <protection/>
    </xf>
    <xf numFmtId="2" fontId="9" fillId="0" borderId="0" xfId="0" applyNumberFormat="1" applyFont="1" applyBorder="1" applyAlignment="1">
      <alignment/>
    </xf>
    <xf numFmtId="4" fontId="23" fillId="0" borderId="0" xfId="41" applyNumberFormat="1" applyFont="1" applyBorder="1" applyAlignment="1">
      <alignment horizontal="right"/>
      <protection/>
    </xf>
    <xf numFmtId="205" fontId="26" fillId="0" borderId="0" xfId="41" applyNumberFormat="1" applyFont="1" applyBorder="1" applyAlignment="1">
      <alignment horizontal="center" vertical="center"/>
      <protection/>
    </xf>
    <xf numFmtId="0" fontId="28" fillId="0" borderId="0" xfId="0" applyFont="1" applyAlignment="1">
      <alignment/>
    </xf>
    <xf numFmtId="49" fontId="27" fillId="0" borderId="0" xfId="0" applyNumberFormat="1" applyFont="1" applyBorder="1" applyAlignment="1">
      <alignment horizontal="left" vertical="top"/>
    </xf>
    <xf numFmtId="49" fontId="3" fillId="0" borderId="0" xfId="0" applyNumberFormat="1" applyFont="1" applyAlignment="1">
      <alignment horizontal="left"/>
    </xf>
    <xf numFmtId="4" fontId="22" fillId="0" borderId="11" xfId="0" applyNumberFormat="1" applyFont="1" applyBorder="1" applyAlignment="1">
      <alignment/>
    </xf>
    <xf numFmtId="4" fontId="3" fillId="0" borderId="0" xfId="0" applyNumberFormat="1" applyFont="1" applyAlignment="1">
      <alignment/>
    </xf>
    <xf numFmtId="4" fontId="3" fillId="0" borderId="0" xfId="0" applyNumberFormat="1" applyFont="1" applyBorder="1" applyAlignment="1">
      <alignment/>
    </xf>
    <xf numFmtId="49" fontId="3" fillId="0" borderId="0" xfId="0" applyNumberFormat="1" applyFont="1" applyFill="1" applyBorder="1" applyAlignment="1">
      <alignment horizontal="left" vertical="top"/>
    </xf>
    <xf numFmtId="2" fontId="13" fillId="0" borderId="13" xfId="0" applyNumberFormat="1" applyFont="1" applyBorder="1" applyAlignment="1">
      <alignment horizontal="right"/>
    </xf>
    <xf numFmtId="0" fontId="12" fillId="0" borderId="0" xfId="0" applyFont="1" applyAlignment="1">
      <alignment horizontal="justify"/>
    </xf>
    <xf numFmtId="49" fontId="0" fillId="0" borderId="0" xfId="0" applyNumberFormat="1" applyFont="1" applyAlignment="1" applyProtection="1">
      <alignment horizontal="left" vertical="top" wrapText="1"/>
      <protection hidden="1"/>
    </xf>
    <xf numFmtId="4" fontId="22" fillId="0" borderId="0" xfId="0" applyNumberFormat="1" applyFont="1" applyBorder="1" applyAlignment="1">
      <alignment/>
    </xf>
    <xf numFmtId="49" fontId="0" fillId="0" borderId="0" xfId="0" applyNumberFormat="1" applyBorder="1" applyAlignment="1">
      <alignment horizontal="left" vertical="top" wrapText="1"/>
    </xf>
    <xf numFmtId="0" fontId="0" fillId="0" borderId="0" xfId="42" applyFont="1" applyAlignment="1">
      <alignment vertical="top" wrapText="1"/>
      <protection/>
    </xf>
    <xf numFmtId="0" fontId="29" fillId="0" borderId="0" xfId="0" applyFont="1" applyAlignment="1">
      <alignment horizontal="left" vertical="top" wrapText="1"/>
    </xf>
    <xf numFmtId="2" fontId="8" fillId="0" borderId="0" xfId="0" applyNumberFormat="1" applyFont="1" applyBorder="1" applyAlignment="1">
      <alignment horizontal="right"/>
    </xf>
    <xf numFmtId="4" fontId="0" fillId="0" borderId="0" xfId="0" applyNumberFormat="1" applyFont="1" applyAlignment="1">
      <alignment horizontal="right"/>
    </xf>
    <xf numFmtId="2" fontId="8" fillId="0" borderId="0" xfId="0" applyNumberFormat="1" applyFont="1" applyAlignment="1">
      <alignment horizontal="right"/>
    </xf>
    <xf numFmtId="4" fontId="0" fillId="0" borderId="0" xfId="0" applyNumberFormat="1" applyFont="1" applyAlignment="1">
      <alignment/>
    </xf>
    <xf numFmtId="2" fontId="0" fillId="0" borderId="0" xfId="0" applyNumberFormat="1" applyFont="1" applyBorder="1" applyAlignment="1">
      <alignment horizontal="right"/>
    </xf>
    <xf numFmtId="4" fontId="0" fillId="0" borderId="0" xfId="0" applyNumberFormat="1" applyFont="1" applyBorder="1" applyAlignment="1">
      <alignment/>
    </xf>
    <xf numFmtId="4" fontId="0" fillId="0" borderId="13" xfId="0" applyNumberFormat="1" applyFont="1" applyBorder="1" applyAlignment="1">
      <alignment/>
    </xf>
    <xf numFmtId="4" fontId="0" fillId="0" borderId="0" xfId="0" applyNumberFormat="1" applyFont="1" applyBorder="1" applyAlignment="1">
      <alignment horizontal="right"/>
    </xf>
    <xf numFmtId="49" fontId="3" fillId="0" borderId="16" xfId="0" applyNumberFormat="1" applyFont="1" applyFill="1" applyBorder="1" applyAlignment="1">
      <alignment horizontal="left" vertical="top"/>
    </xf>
    <xf numFmtId="0" fontId="26" fillId="0" borderId="16" xfId="41" applyFont="1" applyBorder="1">
      <alignment/>
      <protection/>
    </xf>
    <xf numFmtId="0" fontId="23" fillId="0" borderId="16" xfId="41" applyFont="1" applyBorder="1">
      <alignment/>
      <protection/>
    </xf>
    <xf numFmtId="4" fontId="3" fillId="0" borderId="16" xfId="41" applyNumberFormat="1" applyFont="1" applyBorder="1" applyAlignment="1">
      <alignment horizontal="right"/>
      <protection/>
    </xf>
    <xf numFmtId="0" fontId="12" fillId="0" borderId="0" xfId="0" applyFont="1" applyAlignment="1">
      <alignment horizontal="justify" vertical="top"/>
    </xf>
    <xf numFmtId="49" fontId="3" fillId="0" borderId="0" xfId="0" applyNumberFormat="1" applyFont="1" applyBorder="1" applyAlignment="1">
      <alignment horizontal="left" vertical="top" wrapText="1"/>
    </xf>
    <xf numFmtId="0" fontId="0" fillId="0" borderId="0" xfId="0" applyAlignment="1">
      <alignment/>
    </xf>
    <xf numFmtId="0" fontId="29" fillId="0" borderId="0" xfId="0" applyFont="1" applyAlignment="1">
      <alignment horizontal="left" vertical="top" wrapText="1"/>
    </xf>
    <xf numFmtId="4" fontId="3" fillId="0" borderId="0" xfId="0" applyNumberFormat="1" applyFont="1" applyBorder="1" applyAlignment="1">
      <alignment horizontal="left"/>
    </xf>
    <xf numFmtId="0" fontId="0" fillId="0" borderId="0" xfId="0" applyAlignment="1">
      <alignment horizontal="left"/>
    </xf>
    <xf numFmtId="0" fontId="3" fillId="0" borderId="0" xfId="0" applyFont="1" applyBorder="1" applyAlignment="1">
      <alignment wrapText="1"/>
    </xf>
    <xf numFmtId="0" fontId="0" fillId="0" borderId="0" xfId="0" applyFont="1" applyBorder="1" applyAlignment="1">
      <alignment wrapText="1"/>
    </xf>
    <xf numFmtId="0" fontId="7" fillId="0" borderId="0" xfId="0" applyFont="1" applyBorder="1" applyAlignment="1">
      <alignment wrapText="1"/>
    </xf>
    <xf numFmtId="4" fontId="3" fillId="0" borderId="16" xfId="0" applyNumberFormat="1" applyFont="1" applyBorder="1" applyAlignment="1">
      <alignment horizontal="left"/>
    </xf>
    <xf numFmtId="0" fontId="0" fillId="0" borderId="16" xfId="0" applyBorder="1" applyAlignment="1">
      <alignment horizontal="left"/>
    </xf>
    <xf numFmtId="0" fontId="13" fillId="0" borderId="0" xfId="0" applyFont="1" applyAlignment="1">
      <alignment horizontal="left" vertical="top" wrapText="1"/>
    </xf>
    <xf numFmtId="0" fontId="13" fillId="0" borderId="0" xfId="0" applyFont="1" applyAlignment="1">
      <alignment horizontal="left" vertical="top" wrapText="1"/>
    </xf>
    <xf numFmtId="0" fontId="65" fillId="0" borderId="0" xfId="0" applyFont="1" applyAlignment="1">
      <alignment horizontal="justify" vertical="top" wrapText="1"/>
    </xf>
  </cellXfs>
  <cellStyles count="5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2 2" xfId="42"/>
    <cellStyle name="Nevtralno" xfId="43"/>
    <cellStyle name="Normal_1.3.2" xfId="44"/>
    <cellStyle name="Normal_PL_SD" xfId="45"/>
    <cellStyle name="Followed Hyperlink" xfId="46"/>
    <cellStyle name="Percent" xfId="47"/>
    <cellStyle name="Opomba" xfId="48"/>
    <cellStyle name="Opozorilo"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Currency" xfId="61"/>
    <cellStyle name="Currency [0]" xfId="62"/>
    <cellStyle name="Comma" xfId="63"/>
    <cellStyle name="Comma [0]" xfId="64"/>
    <cellStyle name="Vnos" xfId="65"/>
    <cellStyle name="Vsota"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21</xdr:row>
      <xdr:rowOff>28575</xdr:rowOff>
    </xdr:from>
    <xdr:to>
      <xdr:col>2</xdr:col>
      <xdr:colOff>361950</xdr:colOff>
      <xdr:row>21</xdr:row>
      <xdr:rowOff>228600</xdr:rowOff>
    </xdr:to>
    <xdr:pic>
      <xdr:nvPicPr>
        <xdr:cNvPr id="1" name="Picture 1"/>
        <xdr:cNvPicPr preferRelativeResize="1">
          <a:picLocks noChangeAspect="1"/>
        </xdr:cNvPicPr>
      </xdr:nvPicPr>
      <xdr:blipFill>
        <a:blip r:embed="rId1"/>
        <a:stretch>
          <a:fillRect/>
        </a:stretch>
      </xdr:blipFill>
      <xdr:spPr>
        <a:xfrm>
          <a:off x="4657725" y="4362450"/>
          <a:ext cx="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3152"/>
  <sheetViews>
    <sheetView tabSelected="1" view="pageBreakPreview" zoomScaleSheetLayoutView="100" zoomScalePageLayoutView="0" workbookViewId="0" topLeftCell="A376">
      <selection activeCell="E69" sqref="E69"/>
    </sheetView>
  </sheetViews>
  <sheetFormatPr defaultColWidth="9.00390625" defaultRowHeight="12.75"/>
  <cols>
    <col min="1" max="1" width="5.875" style="14" customWidth="1"/>
    <col min="2" max="2" width="49.125" style="2" customWidth="1"/>
    <col min="3" max="3" width="6.125" style="1" customWidth="1"/>
    <col min="4" max="4" width="0.74609375" style="1" hidden="1" customWidth="1"/>
    <col min="5" max="5" width="11.25390625" style="48" customWidth="1"/>
    <col min="6" max="6" width="0.875" style="48" customWidth="1"/>
    <col min="7" max="7" width="9.625" style="102" customWidth="1"/>
    <col min="8" max="8" width="0.74609375" style="55" customWidth="1"/>
    <col min="9" max="9" width="11.375" style="55" customWidth="1"/>
    <col min="10" max="10" width="12.75390625" style="0" bestFit="1" customWidth="1"/>
  </cols>
  <sheetData>
    <row r="1" ht="23.25" customHeight="1"/>
    <row r="2" ht="20.25" customHeight="1">
      <c r="A2" s="204" t="s">
        <v>131</v>
      </c>
    </row>
    <row r="3" spans="1:4" ht="15">
      <c r="A3" s="234" t="s">
        <v>217</v>
      </c>
      <c r="B3" s="235"/>
      <c r="C3" s="235"/>
      <c r="D3" s="235"/>
    </row>
    <row r="4" spans="1:4" ht="20.25" customHeight="1">
      <c r="A4" s="236" t="s">
        <v>128</v>
      </c>
      <c r="B4" s="236"/>
      <c r="C4" s="236"/>
      <c r="D4" s="236"/>
    </row>
    <row r="5" spans="1:4" ht="15.75">
      <c r="A5" s="197"/>
      <c r="B5" s="184"/>
      <c r="C5" s="185"/>
      <c r="D5" s="186"/>
    </row>
    <row r="6" spans="1:4" ht="15.75">
      <c r="A6" s="197"/>
      <c r="B6" s="184"/>
      <c r="C6" s="185"/>
      <c r="D6" s="187"/>
    </row>
    <row r="7" spans="1:4" ht="15.75">
      <c r="A7" s="183"/>
      <c r="B7" s="188"/>
      <c r="C7" s="189"/>
      <c r="D7" s="190"/>
    </row>
    <row r="8" spans="1:5" ht="15.75">
      <c r="A8" s="27" t="s">
        <v>23</v>
      </c>
      <c r="B8" s="27" t="s">
        <v>54</v>
      </c>
      <c r="C8" s="189"/>
      <c r="D8" s="191"/>
      <c r="E8" s="206"/>
    </row>
    <row r="9" spans="1:5" ht="15.75">
      <c r="A9" s="27" t="s">
        <v>24</v>
      </c>
      <c r="B9" s="27" t="s">
        <v>55</v>
      </c>
      <c r="C9" s="189"/>
      <c r="D9" s="192"/>
      <c r="E9" s="206"/>
    </row>
    <row r="10" spans="1:5" ht="15.75">
      <c r="A10" s="27" t="s">
        <v>25</v>
      </c>
      <c r="B10" s="229" t="s">
        <v>67</v>
      </c>
      <c r="C10" s="230"/>
      <c r="D10" s="192"/>
      <c r="E10" s="206"/>
    </row>
    <row r="11" spans="1:5" ht="15.75">
      <c r="A11" s="27" t="s">
        <v>26</v>
      </c>
      <c r="B11" s="229" t="s">
        <v>66</v>
      </c>
      <c r="C11" s="230"/>
      <c r="D11" s="198"/>
      <c r="E11" s="206"/>
    </row>
    <row r="12" spans="1:5" ht="15.75">
      <c r="A12" s="27" t="s">
        <v>113</v>
      </c>
      <c r="B12" s="229" t="s">
        <v>65</v>
      </c>
      <c r="C12" s="230"/>
      <c r="D12" s="191"/>
      <c r="E12" s="207"/>
    </row>
    <row r="13" spans="1:5" ht="15.75">
      <c r="A13" s="27" t="s">
        <v>114</v>
      </c>
      <c r="B13" s="229" t="s">
        <v>95</v>
      </c>
      <c r="C13" s="230"/>
      <c r="D13" s="193"/>
      <c r="E13" s="207"/>
    </row>
    <row r="14" spans="1:5" ht="15.75">
      <c r="A14" s="27" t="s">
        <v>126</v>
      </c>
      <c r="B14" s="18" t="s">
        <v>115</v>
      </c>
      <c r="C14" s="98"/>
      <c r="D14" s="200"/>
      <c r="E14" s="207"/>
    </row>
    <row r="15" spans="1:5" ht="15.75">
      <c r="A15" s="27" t="s">
        <v>127</v>
      </c>
      <c r="B15" s="18" t="s">
        <v>118</v>
      </c>
      <c r="C15" s="98"/>
      <c r="D15" s="193"/>
      <c r="E15" s="207"/>
    </row>
    <row r="16" spans="1:5" ht="15.75">
      <c r="A16" s="203" t="s">
        <v>129</v>
      </c>
      <c r="B16" s="202" t="s">
        <v>228</v>
      </c>
      <c r="C16" s="201"/>
      <c r="D16" s="193"/>
      <c r="E16" s="207"/>
    </row>
    <row r="17" spans="1:5" ht="15">
      <c r="A17" s="26"/>
      <c r="B17" s="194"/>
      <c r="C17" s="195"/>
      <c r="D17" s="200"/>
      <c r="E17" s="199"/>
    </row>
    <row r="18" spans="1:7" ht="16.5" thickBot="1">
      <c r="A18" s="224" t="s">
        <v>130</v>
      </c>
      <c r="B18" s="225"/>
      <c r="C18" s="226"/>
      <c r="D18" s="227"/>
      <c r="E18" s="237"/>
      <c r="F18" s="238"/>
      <c r="G18" s="238"/>
    </row>
    <row r="19" spans="1:7" ht="16.5" thickTop="1">
      <c r="A19" s="208"/>
      <c r="B19" s="196"/>
      <c r="C19" s="189"/>
      <c r="D19" s="193"/>
      <c r="E19" s="232"/>
      <c r="F19" s="233"/>
      <c r="G19" s="233"/>
    </row>
    <row r="22" spans="1:9" ht="18" customHeight="1" thickBot="1">
      <c r="A22" s="13"/>
      <c r="B22" s="40"/>
      <c r="C22" s="12"/>
      <c r="D22" s="12"/>
      <c r="E22" s="5"/>
      <c r="F22" s="5"/>
      <c r="G22" s="99"/>
      <c r="H22" s="56"/>
      <c r="I22" s="56"/>
    </row>
    <row r="23" spans="3:9" ht="14.25">
      <c r="C23" s="34"/>
      <c r="D23" s="34"/>
      <c r="E23" s="3"/>
      <c r="F23" s="3"/>
      <c r="G23" s="100"/>
      <c r="H23" s="57"/>
      <c r="I23" s="57"/>
    </row>
    <row r="24" spans="1:9" s="1" customFormat="1" ht="26.25" customHeight="1">
      <c r="A24" s="45" t="s">
        <v>0</v>
      </c>
      <c r="B24" s="45" t="s">
        <v>3</v>
      </c>
      <c r="C24" s="46" t="s">
        <v>4</v>
      </c>
      <c r="D24" s="46"/>
      <c r="E24" s="47" t="s">
        <v>5</v>
      </c>
      <c r="F24" s="47"/>
      <c r="G24" s="101" t="s">
        <v>45</v>
      </c>
      <c r="H24" s="58"/>
      <c r="I24" s="58" t="s">
        <v>46</v>
      </c>
    </row>
    <row r="25" spans="1:9" s="1" customFormat="1" ht="14.25">
      <c r="A25" s="14"/>
      <c r="B25" s="2"/>
      <c r="E25" s="4"/>
      <c r="F25" s="4"/>
      <c r="G25" s="100"/>
      <c r="H25" s="57"/>
      <c r="I25" s="57"/>
    </row>
    <row r="26" spans="1:9" s="1" customFormat="1" ht="14.25">
      <c r="A26" s="25"/>
      <c r="B26" s="28"/>
      <c r="E26" s="4"/>
      <c r="F26" s="4"/>
      <c r="G26" s="102"/>
      <c r="H26" s="55"/>
      <c r="I26" s="55"/>
    </row>
    <row r="27" spans="1:9" ht="15.75">
      <c r="A27" s="27" t="s">
        <v>23</v>
      </c>
      <c r="B27" s="27" t="s">
        <v>54</v>
      </c>
      <c r="C27" s="16"/>
      <c r="D27" s="16"/>
      <c r="E27" s="11"/>
      <c r="F27" s="11"/>
      <c r="I27" s="205"/>
    </row>
    <row r="28" spans="1:6" ht="15.75">
      <c r="A28" s="27"/>
      <c r="B28" s="27"/>
      <c r="C28" s="16"/>
      <c r="D28" s="16"/>
      <c r="E28" s="11"/>
      <c r="F28" s="11"/>
    </row>
    <row r="29" spans="1:9" ht="25.5">
      <c r="A29" s="15" t="s">
        <v>1</v>
      </c>
      <c r="B29" s="19" t="s">
        <v>47</v>
      </c>
      <c r="C29" s="8" t="s">
        <v>6</v>
      </c>
      <c r="D29" s="8"/>
      <c r="E29" s="63">
        <f>30+147</f>
        <v>177</v>
      </c>
      <c r="F29" s="9"/>
      <c r="G29" s="103"/>
      <c r="I29" s="64"/>
    </row>
    <row r="30" spans="5:6" ht="14.25">
      <c r="E30" s="42"/>
      <c r="F30" s="42"/>
    </row>
    <row r="31" spans="1:9" s="1" customFormat="1" ht="39" customHeight="1">
      <c r="A31" s="15" t="s">
        <v>8</v>
      </c>
      <c r="B31" s="19" t="s">
        <v>48</v>
      </c>
      <c r="C31" s="8" t="s">
        <v>6</v>
      </c>
      <c r="D31" s="8"/>
      <c r="E31" s="63">
        <v>259</v>
      </c>
      <c r="F31" s="9"/>
      <c r="G31" s="103"/>
      <c r="H31" s="55"/>
      <c r="I31" s="64"/>
    </row>
    <row r="32" spans="5:9" s="1" customFormat="1" ht="15.75" customHeight="1">
      <c r="E32" s="42"/>
      <c r="F32" s="42"/>
      <c r="G32" s="102"/>
      <c r="H32" s="55"/>
      <c r="I32" s="55"/>
    </row>
    <row r="33" spans="1:9" s="1" customFormat="1" ht="42.75" customHeight="1">
      <c r="A33" s="15" t="s">
        <v>9</v>
      </c>
      <c r="B33" s="19" t="s">
        <v>49</v>
      </c>
      <c r="C33" s="8" t="s">
        <v>6</v>
      </c>
      <c r="D33" s="8"/>
      <c r="E33" s="63">
        <v>118</v>
      </c>
      <c r="F33" s="9"/>
      <c r="G33" s="103"/>
      <c r="H33" s="55"/>
      <c r="I33" s="64"/>
    </row>
    <row r="34" spans="1:9" s="1" customFormat="1" ht="17.25" customHeight="1">
      <c r="A34" s="15"/>
      <c r="B34" s="19"/>
      <c r="C34" s="8"/>
      <c r="D34" s="8"/>
      <c r="E34" s="9"/>
      <c r="F34" s="9"/>
      <c r="G34" s="62"/>
      <c r="H34" s="62"/>
      <c r="I34" s="55"/>
    </row>
    <row r="35" spans="1:9" s="1" customFormat="1" ht="30.75" customHeight="1">
      <c r="A35" s="15" t="s">
        <v>12</v>
      </c>
      <c r="B35" s="19" t="s">
        <v>50</v>
      </c>
      <c r="C35" s="8" t="s">
        <v>6</v>
      </c>
      <c r="D35" s="8"/>
      <c r="E35" s="63">
        <v>146</v>
      </c>
      <c r="F35" s="9"/>
      <c r="G35" s="103"/>
      <c r="H35" s="55"/>
      <c r="I35" s="64"/>
    </row>
    <row r="36" spans="1:9" s="1" customFormat="1" ht="17.25" customHeight="1">
      <c r="A36" s="15"/>
      <c r="B36" s="19"/>
      <c r="C36" s="8"/>
      <c r="D36" s="8"/>
      <c r="E36" s="42"/>
      <c r="F36" s="42"/>
      <c r="G36" s="102"/>
      <c r="H36" s="55"/>
      <c r="I36" s="55"/>
    </row>
    <row r="37" spans="1:9" s="1" customFormat="1" ht="30" customHeight="1">
      <c r="A37" s="15" t="s">
        <v>13</v>
      </c>
      <c r="B37" s="19" t="s">
        <v>51</v>
      </c>
      <c r="C37" s="8" t="s">
        <v>6</v>
      </c>
      <c r="D37" s="8"/>
      <c r="E37" s="63">
        <v>58</v>
      </c>
      <c r="F37" s="9"/>
      <c r="G37" s="103"/>
      <c r="H37" s="55"/>
      <c r="I37" s="64"/>
    </row>
    <row r="38" spans="1:9" s="1" customFormat="1" ht="15" customHeight="1">
      <c r="A38" s="15"/>
      <c r="B38" s="19"/>
      <c r="C38" s="8"/>
      <c r="D38" s="8"/>
      <c r="E38" s="42"/>
      <c r="F38" s="42"/>
      <c r="G38" s="102"/>
      <c r="H38" s="55"/>
      <c r="I38" s="55"/>
    </row>
    <row r="39" spans="1:9" s="1" customFormat="1" ht="25.5">
      <c r="A39" s="15" t="s">
        <v>14</v>
      </c>
      <c r="B39" s="19" t="s">
        <v>2</v>
      </c>
      <c r="C39" s="8" t="s">
        <v>7</v>
      </c>
      <c r="D39" s="8"/>
      <c r="E39" s="63">
        <v>44</v>
      </c>
      <c r="F39" s="9"/>
      <c r="G39" s="103"/>
      <c r="H39" s="55"/>
      <c r="I39" s="64"/>
    </row>
    <row r="40" spans="1:9" s="1" customFormat="1" ht="14.25">
      <c r="A40" s="15"/>
      <c r="B40" s="25"/>
      <c r="C40" s="8"/>
      <c r="D40" s="8"/>
      <c r="E40" s="9"/>
      <c r="F40" s="9"/>
      <c r="G40" s="102"/>
      <c r="H40" s="55"/>
      <c r="I40" s="55"/>
    </row>
    <row r="41" spans="1:9" s="1" customFormat="1" ht="32.25" customHeight="1">
      <c r="A41" s="15" t="s">
        <v>15</v>
      </c>
      <c r="B41" s="19" t="s">
        <v>27</v>
      </c>
      <c r="E41" s="9"/>
      <c r="F41" s="9"/>
      <c r="G41" s="102"/>
      <c r="H41" s="55"/>
      <c r="I41" s="55"/>
    </row>
    <row r="42" spans="1:9" s="1" customFormat="1" ht="14.25">
      <c r="A42" s="15"/>
      <c r="B42" s="19" t="s">
        <v>28</v>
      </c>
      <c r="C42" s="8" t="s">
        <v>7</v>
      </c>
      <c r="D42" s="8"/>
      <c r="E42" s="63">
        <v>3</v>
      </c>
      <c r="F42" s="9"/>
      <c r="G42" s="103"/>
      <c r="H42" s="55"/>
      <c r="I42" s="64"/>
    </row>
    <row r="43" spans="1:9" s="1" customFormat="1" ht="14.25">
      <c r="A43" s="15"/>
      <c r="B43" s="19" t="s">
        <v>43</v>
      </c>
      <c r="C43" s="8" t="s">
        <v>7</v>
      </c>
      <c r="D43" s="8"/>
      <c r="E43" s="67">
        <v>2</v>
      </c>
      <c r="F43" s="9"/>
      <c r="G43" s="103"/>
      <c r="H43" s="55"/>
      <c r="I43" s="68"/>
    </row>
    <row r="44" spans="1:9" s="1" customFormat="1" ht="14.25">
      <c r="A44" s="15"/>
      <c r="B44" s="19" t="s">
        <v>53</v>
      </c>
      <c r="C44" s="8" t="s">
        <v>7</v>
      </c>
      <c r="D44" s="8"/>
      <c r="E44" s="67">
        <v>2</v>
      </c>
      <c r="F44" s="9"/>
      <c r="G44" s="103"/>
      <c r="H44" s="55"/>
      <c r="I44" s="68"/>
    </row>
    <row r="45" spans="1:9" s="1" customFormat="1" ht="14.25">
      <c r="A45" s="15"/>
      <c r="B45" s="19" t="s">
        <v>52</v>
      </c>
      <c r="C45" s="8" t="s">
        <v>7</v>
      </c>
      <c r="D45" s="8"/>
      <c r="E45" s="63">
        <v>4</v>
      </c>
      <c r="F45" s="9"/>
      <c r="G45" s="103"/>
      <c r="H45" s="55"/>
      <c r="I45" s="68"/>
    </row>
    <row r="46" spans="1:9" s="1" customFormat="1" ht="14.25">
      <c r="A46" s="15"/>
      <c r="B46" s="19" t="s">
        <v>147</v>
      </c>
      <c r="C46" s="8" t="s">
        <v>7</v>
      </c>
      <c r="D46" s="8"/>
      <c r="E46" s="63">
        <v>12</v>
      </c>
      <c r="F46" s="9"/>
      <c r="G46" s="103"/>
      <c r="H46" s="55"/>
      <c r="I46" s="68"/>
    </row>
    <row r="47" spans="1:9" s="1" customFormat="1" ht="14.25">
      <c r="A47" s="15"/>
      <c r="B47" s="19"/>
      <c r="C47" s="8"/>
      <c r="D47" s="8"/>
      <c r="E47" s="9"/>
      <c r="F47" s="9"/>
      <c r="G47" s="102"/>
      <c r="H47" s="55"/>
      <c r="I47" s="55"/>
    </row>
    <row r="48" spans="1:9" s="1" customFormat="1" ht="59.25" customHeight="1">
      <c r="A48" s="15" t="s">
        <v>16</v>
      </c>
      <c r="B48" s="19" t="s">
        <v>30</v>
      </c>
      <c r="C48" s="8"/>
      <c r="D48" s="8"/>
      <c r="E48" s="9"/>
      <c r="F48" s="9"/>
      <c r="G48" s="102"/>
      <c r="H48" s="55"/>
      <c r="I48" s="55"/>
    </row>
    <row r="49" spans="1:9" s="1" customFormat="1" ht="14.25">
      <c r="A49" s="15"/>
      <c r="B49" s="19" t="s">
        <v>28</v>
      </c>
      <c r="C49" s="8" t="s">
        <v>7</v>
      </c>
      <c r="D49" s="8"/>
      <c r="E49" s="63">
        <v>3</v>
      </c>
      <c r="F49" s="9"/>
      <c r="G49" s="103"/>
      <c r="H49" s="55"/>
      <c r="I49" s="64"/>
    </row>
    <row r="50" spans="1:9" s="1" customFormat="1" ht="14.25">
      <c r="A50" s="15"/>
      <c r="B50" s="19" t="s">
        <v>43</v>
      </c>
      <c r="C50" s="8" t="s">
        <v>7</v>
      </c>
      <c r="D50" s="8"/>
      <c r="E50" s="67">
        <v>1</v>
      </c>
      <c r="F50" s="9"/>
      <c r="G50" s="104"/>
      <c r="H50" s="55"/>
      <c r="I50" s="68"/>
    </row>
    <row r="51" spans="1:9" s="1" customFormat="1" ht="14.25">
      <c r="A51" s="15"/>
      <c r="B51" s="19" t="s">
        <v>53</v>
      </c>
      <c r="C51" s="8" t="s">
        <v>7</v>
      </c>
      <c r="D51" s="8"/>
      <c r="E51" s="67">
        <v>1</v>
      </c>
      <c r="F51" s="9"/>
      <c r="G51" s="104"/>
      <c r="H51" s="55"/>
      <c r="I51" s="68"/>
    </row>
    <row r="52" spans="1:9" s="1" customFormat="1" ht="14.25">
      <c r="A52" s="15"/>
      <c r="B52" s="19" t="s">
        <v>52</v>
      </c>
      <c r="C52" s="8" t="s">
        <v>7</v>
      </c>
      <c r="D52" s="8"/>
      <c r="E52" s="63">
        <v>3</v>
      </c>
      <c r="F52" s="9"/>
      <c r="G52" s="104"/>
      <c r="H52" s="55"/>
      <c r="I52" s="68"/>
    </row>
    <row r="53" spans="1:9" s="1" customFormat="1" ht="14.25">
      <c r="A53" s="15"/>
      <c r="B53" s="19" t="s">
        <v>147</v>
      </c>
      <c r="C53" s="8" t="s">
        <v>7</v>
      </c>
      <c r="D53" s="8"/>
      <c r="E53" s="63">
        <v>10</v>
      </c>
      <c r="F53" s="9"/>
      <c r="G53" s="104"/>
      <c r="H53" s="55"/>
      <c r="I53" s="68"/>
    </row>
    <row r="54" spans="1:9" s="1" customFormat="1" ht="14.25">
      <c r="A54" s="15"/>
      <c r="B54" s="19"/>
      <c r="C54" s="8"/>
      <c r="D54" s="8"/>
      <c r="E54" s="69"/>
      <c r="F54" s="9"/>
      <c r="G54" s="105"/>
      <c r="H54" s="55"/>
      <c r="I54" s="60"/>
    </row>
    <row r="55" spans="1:9" s="1" customFormat="1" ht="52.5" customHeight="1">
      <c r="A55" s="15" t="s">
        <v>17</v>
      </c>
      <c r="B55" s="19" t="s">
        <v>151</v>
      </c>
      <c r="C55" s="8"/>
      <c r="D55" s="8"/>
      <c r="E55" s="43"/>
      <c r="F55" s="43"/>
      <c r="G55" s="102"/>
      <c r="H55" s="55"/>
      <c r="I55" s="55"/>
    </row>
    <row r="56" spans="1:9" s="1" customFormat="1" ht="14.25">
      <c r="A56" s="15"/>
      <c r="B56" s="19" t="s">
        <v>141</v>
      </c>
      <c r="C56" s="8" t="s">
        <v>11</v>
      </c>
      <c r="D56" s="8"/>
      <c r="E56" s="63">
        <f>300*4</f>
        <v>1200</v>
      </c>
      <c r="F56" s="9"/>
      <c r="G56" s="103"/>
      <c r="H56" s="55"/>
      <c r="I56" s="64"/>
    </row>
    <row r="57" spans="1:9" s="1" customFormat="1" ht="14.25">
      <c r="A57" s="15"/>
      <c r="B57" s="19" t="s">
        <v>29</v>
      </c>
      <c r="C57" s="8" t="s">
        <v>11</v>
      </c>
      <c r="D57" s="8"/>
      <c r="E57" s="63">
        <f>300*4</f>
        <v>1200</v>
      </c>
      <c r="F57" s="9"/>
      <c r="G57" s="104"/>
      <c r="H57" s="55"/>
      <c r="I57" s="68"/>
    </row>
    <row r="58" spans="1:9" s="1" customFormat="1" ht="14.25">
      <c r="A58" s="15"/>
      <c r="B58" s="19"/>
      <c r="C58" s="8"/>
      <c r="D58" s="8"/>
      <c r="E58" s="9"/>
      <c r="F58" s="9"/>
      <c r="G58" s="102"/>
      <c r="H58" s="55"/>
      <c r="I58" s="55"/>
    </row>
    <row r="59" spans="1:9" s="1" customFormat="1" ht="58.5" customHeight="1">
      <c r="A59" s="15" t="s">
        <v>20</v>
      </c>
      <c r="B59" s="211" t="s">
        <v>143</v>
      </c>
      <c r="C59" s="8"/>
      <c r="D59" s="8"/>
      <c r="E59" s="9"/>
      <c r="F59" s="9"/>
      <c r="G59" s="102"/>
      <c r="H59" s="55"/>
      <c r="I59" s="55"/>
    </row>
    <row r="60" spans="1:9" s="1" customFormat="1" ht="53.25" customHeight="1">
      <c r="A60" s="15"/>
      <c r="B60" s="19" t="s">
        <v>152</v>
      </c>
      <c r="C60" s="8" t="s">
        <v>7</v>
      </c>
      <c r="D60" s="8"/>
      <c r="E60" s="63">
        <v>1</v>
      </c>
      <c r="F60" s="9"/>
      <c r="G60" s="103"/>
      <c r="H60" s="55"/>
      <c r="I60" s="64"/>
    </row>
    <row r="61" spans="1:9" s="1" customFormat="1" ht="12" customHeight="1">
      <c r="A61" s="15"/>
      <c r="B61" s="19"/>
      <c r="C61" s="8"/>
      <c r="D61" s="8"/>
      <c r="E61" s="9"/>
      <c r="F61" s="9"/>
      <c r="G61" s="102"/>
      <c r="H61" s="55"/>
      <c r="I61" s="55"/>
    </row>
    <row r="62" spans="1:9" s="1" customFormat="1" ht="44.25" customHeight="1">
      <c r="A62" s="15" t="s">
        <v>21</v>
      </c>
      <c r="B62" s="19" t="s">
        <v>56</v>
      </c>
      <c r="C62" s="53" t="s">
        <v>7</v>
      </c>
      <c r="D62" s="53"/>
      <c r="E62" s="63">
        <v>1</v>
      </c>
      <c r="F62" s="9"/>
      <c r="G62" s="103"/>
      <c r="H62" s="55"/>
      <c r="I62" s="64"/>
    </row>
    <row r="63" spans="1:9" s="1" customFormat="1" ht="13.5" customHeight="1">
      <c r="A63" s="15"/>
      <c r="B63" s="52"/>
      <c r="C63" s="53"/>
      <c r="D63" s="53"/>
      <c r="E63" s="42"/>
      <c r="F63" s="42"/>
      <c r="G63" s="102"/>
      <c r="H63" s="55"/>
      <c r="I63" s="55"/>
    </row>
    <row r="64" spans="1:9" s="1" customFormat="1" ht="13.5" customHeight="1">
      <c r="A64" s="15" t="s">
        <v>22</v>
      </c>
      <c r="B64" s="52" t="s">
        <v>57</v>
      </c>
      <c r="C64" s="8" t="s">
        <v>6</v>
      </c>
      <c r="D64" s="8"/>
      <c r="E64" s="63">
        <v>8</v>
      </c>
      <c r="F64" s="9"/>
      <c r="G64" s="103"/>
      <c r="H64" s="55"/>
      <c r="I64" s="64"/>
    </row>
    <row r="65" spans="1:9" s="1" customFormat="1" ht="13.5" customHeight="1">
      <c r="A65" s="15"/>
      <c r="B65" s="52"/>
      <c r="C65" s="53"/>
      <c r="D65" s="53"/>
      <c r="E65" s="42"/>
      <c r="F65" s="42"/>
      <c r="G65" s="102"/>
      <c r="H65" s="55"/>
      <c r="I65" s="55"/>
    </row>
    <row r="66" spans="1:9" s="1" customFormat="1" ht="51.75" customHeight="1">
      <c r="A66" s="15" t="s">
        <v>33</v>
      </c>
      <c r="B66" s="19" t="s">
        <v>58</v>
      </c>
      <c r="C66" s="53" t="s">
        <v>11</v>
      </c>
      <c r="D66" s="53"/>
      <c r="E66" s="63">
        <v>4</v>
      </c>
      <c r="F66" s="9"/>
      <c r="G66" s="103"/>
      <c r="H66" s="55"/>
      <c r="I66" s="64"/>
    </row>
    <row r="67" spans="1:9" s="1" customFormat="1" ht="12" customHeight="1">
      <c r="A67" s="51"/>
      <c r="B67" s="52"/>
      <c r="C67" s="53"/>
      <c r="D67" s="53"/>
      <c r="E67" s="42"/>
      <c r="F67" s="42"/>
      <c r="G67" s="102"/>
      <c r="H67" s="55"/>
      <c r="I67" s="55"/>
    </row>
    <row r="68" spans="1:6" ht="13.5" customHeight="1">
      <c r="A68" s="15"/>
      <c r="E68" s="3"/>
      <c r="F68" s="3"/>
    </row>
    <row r="69" spans="1:9" s="1" customFormat="1" ht="15.75">
      <c r="A69" s="27" t="s">
        <v>24</v>
      </c>
      <c r="B69" s="27" t="s">
        <v>55</v>
      </c>
      <c r="C69" s="30"/>
      <c r="D69" s="30"/>
      <c r="E69" s="11"/>
      <c r="F69" s="11"/>
      <c r="G69" s="102"/>
      <c r="H69" s="55"/>
      <c r="I69" s="205"/>
    </row>
    <row r="70" spans="1:9" s="1" customFormat="1" ht="51">
      <c r="A70" s="27"/>
      <c r="B70" s="213" t="s">
        <v>144</v>
      </c>
      <c r="C70" s="30"/>
      <c r="D70" s="30"/>
      <c r="E70" s="11"/>
      <c r="F70" s="11"/>
      <c r="G70" s="102"/>
      <c r="H70" s="55"/>
      <c r="I70" s="212"/>
    </row>
    <row r="71" spans="1:9" s="1" customFormat="1" ht="14.25">
      <c r="A71" s="15"/>
      <c r="B71" s="20"/>
      <c r="C71" s="31"/>
      <c r="D71" s="31"/>
      <c r="E71" s="9"/>
      <c r="F71" s="9"/>
      <c r="G71" s="102"/>
      <c r="H71" s="55"/>
      <c r="I71" s="55"/>
    </row>
    <row r="72" spans="1:9" s="1" customFormat="1" ht="39" customHeight="1">
      <c r="A72" s="15" t="s">
        <v>1</v>
      </c>
      <c r="B72" s="66" t="s">
        <v>140</v>
      </c>
      <c r="C72" s="31" t="s">
        <v>10</v>
      </c>
      <c r="D72" s="31"/>
      <c r="E72" s="63">
        <f>1113*0.2</f>
        <v>222.60000000000002</v>
      </c>
      <c r="F72" s="9"/>
      <c r="G72" s="103"/>
      <c r="H72" s="55"/>
      <c r="I72" s="64"/>
    </row>
    <row r="73" spans="1:9" s="1" customFormat="1" ht="13.5" customHeight="1">
      <c r="A73" s="15"/>
      <c r="B73" s="19"/>
      <c r="C73" s="31"/>
      <c r="D73" s="31"/>
      <c r="E73" s="9"/>
      <c r="F73" s="9"/>
      <c r="G73" s="102"/>
      <c r="H73" s="55"/>
      <c r="I73" s="55"/>
    </row>
    <row r="74" spans="1:9" s="1" customFormat="1" ht="65.25" customHeight="1">
      <c r="A74" s="15" t="s">
        <v>8</v>
      </c>
      <c r="B74" s="65" t="s">
        <v>222</v>
      </c>
      <c r="C74" s="53" t="s">
        <v>10</v>
      </c>
      <c r="D74" s="53"/>
      <c r="E74" s="63">
        <f>147*5*0.3</f>
        <v>220.5</v>
      </c>
      <c r="F74" s="9"/>
      <c r="G74" s="103"/>
      <c r="H74" s="55"/>
      <c r="I74" s="64"/>
    </row>
    <row r="75" spans="1:9" s="1" customFormat="1" ht="14.25">
      <c r="A75" s="15"/>
      <c r="B75" s="65"/>
      <c r="C75" s="31"/>
      <c r="D75" s="31"/>
      <c r="E75" s="9"/>
      <c r="F75" s="9"/>
      <c r="G75" s="102"/>
      <c r="H75" s="55"/>
      <c r="I75" s="55"/>
    </row>
    <row r="76" spans="1:9" ht="65.25" customHeight="1">
      <c r="A76" s="15" t="s">
        <v>9</v>
      </c>
      <c r="B76" s="19" t="s">
        <v>148</v>
      </c>
      <c r="C76" s="31"/>
      <c r="D76" s="31"/>
      <c r="E76" s="9"/>
      <c r="F76" s="9"/>
      <c r="I76" s="60"/>
    </row>
    <row r="77" spans="1:9" ht="12.75">
      <c r="A77" s="15"/>
      <c r="B77" s="19" t="s">
        <v>37</v>
      </c>
      <c r="C77" s="31" t="s">
        <v>10</v>
      </c>
      <c r="D77" s="31"/>
      <c r="E77" s="63">
        <f>380*0.95*1.1</f>
        <v>397.1</v>
      </c>
      <c r="F77" s="9"/>
      <c r="G77" s="103"/>
      <c r="I77" s="64"/>
    </row>
    <row r="78" spans="1:9" ht="12.75">
      <c r="A78" s="15"/>
      <c r="B78" s="19" t="s">
        <v>38</v>
      </c>
      <c r="C78" s="31" t="s">
        <v>10</v>
      </c>
      <c r="D78" s="31"/>
      <c r="E78" s="67">
        <f>380*0.05*1.1</f>
        <v>20.900000000000002</v>
      </c>
      <c r="F78" s="9"/>
      <c r="G78" s="104"/>
      <c r="I78" s="68"/>
    </row>
    <row r="79" spans="1:2" ht="14.25">
      <c r="A79" s="15"/>
      <c r="B79" s="9"/>
    </row>
    <row r="80" spans="1:9" ht="67.5" customHeight="1">
      <c r="A80" s="15" t="s">
        <v>12</v>
      </c>
      <c r="B80" s="19" t="s">
        <v>149</v>
      </c>
      <c r="C80" s="31"/>
      <c r="D80" s="31"/>
      <c r="E80" s="9"/>
      <c r="F80" s="9"/>
      <c r="I80" s="60"/>
    </row>
    <row r="81" spans="1:9" ht="12.75">
      <c r="A81" s="15"/>
      <c r="B81" s="19" t="s">
        <v>37</v>
      </c>
      <c r="C81" s="31" t="s">
        <v>10</v>
      </c>
      <c r="D81" s="31"/>
      <c r="E81" s="63">
        <f>301*0.95*1.1</f>
        <v>314.545</v>
      </c>
      <c r="F81" s="9"/>
      <c r="G81" s="103"/>
      <c r="I81" s="64"/>
    </row>
    <row r="82" spans="1:9" ht="12.75">
      <c r="A82" s="15"/>
      <c r="B82" s="19" t="s">
        <v>38</v>
      </c>
      <c r="C82" s="31" t="s">
        <v>10</v>
      </c>
      <c r="D82" s="31"/>
      <c r="E82" s="67">
        <f>301*0.05*1.1</f>
        <v>16.555000000000003</v>
      </c>
      <c r="F82" s="9"/>
      <c r="G82" s="104"/>
      <c r="I82" s="68"/>
    </row>
    <row r="83" spans="1:6" ht="12.75">
      <c r="A83" s="15"/>
      <c r="B83" s="19"/>
      <c r="C83" s="31"/>
      <c r="D83" s="31"/>
      <c r="E83" s="9"/>
      <c r="F83" s="9"/>
    </row>
    <row r="84" spans="1:9" ht="63.75">
      <c r="A84" s="15" t="s">
        <v>13</v>
      </c>
      <c r="B84" s="19" t="s">
        <v>150</v>
      </c>
      <c r="C84" s="31" t="s">
        <v>10</v>
      </c>
      <c r="D84" s="31"/>
      <c r="E84" s="63">
        <f>71*1.1</f>
        <v>78.10000000000001</v>
      </c>
      <c r="F84" s="9"/>
      <c r="G84" s="103"/>
      <c r="I84" s="64"/>
    </row>
    <row r="85" spans="1:9" ht="12.75">
      <c r="A85" s="15"/>
      <c r="B85" s="19"/>
      <c r="C85" s="31"/>
      <c r="D85" s="31"/>
      <c r="E85" s="69"/>
      <c r="F85" s="9"/>
      <c r="G85" s="105"/>
      <c r="I85" s="60"/>
    </row>
    <row r="86" spans="1:9" ht="38.25">
      <c r="A86" s="15" t="s">
        <v>14</v>
      </c>
      <c r="B86" s="214" t="s">
        <v>154</v>
      </c>
      <c r="C86" s="31" t="s">
        <v>10</v>
      </c>
      <c r="D86" s="31"/>
      <c r="E86" s="63">
        <f>E77+E78+E81+E82+E84-E88</f>
        <v>546.3000000000002</v>
      </c>
      <c r="F86" s="9"/>
      <c r="G86" s="103"/>
      <c r="I86" s="64"/>
    </row>
    <row r="87" spans="1:6" ht="12.75">
      <c r="A87" s="15"/>
      <c r="B87" s="19"/>
      <c r="C87" s="31"/>
      <c r="D87" s="31"/>
      <c r="E87" s="42"/>
      <c r="F87" s="42"/>
    </row>
    <row r="88" spans="1:11" ht="38.25">
      <c r="A88" s="15" t="s">
        <v>15</v>
      </c>
      <c r="B88" s="19" t="s">
        <v>59</v>
      </c>
      <c r="C88" s="31" t="s">
        <v>10</v>
      </c>
      <c r="D88" s="31"/>
      <c r="E88" s="63">
        <f>E95+E97+E139+E141+E195+E197+E311+E313+E363+E365+E373-E74</f>
        <v>280.8999999999999</v>
      </c>
      <c r="F88" s="9"/>
      <c r="G88" s="103"/>
      <c r="I88" s="64"/>
      <c r="K88" s="63"/>
    </row>
    <row r="89" spans="1:2" ht="14.25">
      <c r="A89" s="15"/>
      <c r="B89" s="9"/>
    </row>
    <row r="90" spans="1:6" ht="12.75">
      <c r="A90" s="51"/>
      <c r="B90" s="19"/>
      <c r="C90" s="31"/>
      <c r="D90" s="31"/>
      <c r="E90" s="42"/>
      <c r="F90" s="42"/>
    </row>
    <row r="91" spans="1:9" ht="15.75">
      <c r="A91" s="17" t="s">
        <v>25</v>
      </c>
      <c r="B91" s="229" t="s">
        <v>67</v>
      </c>
      <c r="C91" s="230"/>
      <c r="D91" s="31"/>
      <c r="E91" s="42"/>
      <c r="F91" s="42"/>
      <c r="I91" s="205"/>
    </row>
    <row r="92" spans="1:6" ht="19.5" customHeight="1">
      <c r="A92" s="51"/>
      <c r="B92" s="19"/>
      <c r="C92" s="31"/>
      <c r="D92" s="31"/>
      <c r="E92" s="42"/>
      <c r="F92" s="42"/>
    </row>
    <row r="93" spans="1:9" ht="12.75">
      <c r="A93" s="15" t="s">
        <v>1</v>
      </c>
      <c r="B93" s="19" t="s">
        <v>18</v>
      </c>
      <c r="C93" s="31" t="s">
        <v>11</v>
      </c>
      <c r="D93" s="31"/>
      <c r="E93" s="63">
        <f>0.9*118+60*0.7</f>
        <v>148.2</v>
      </c>
      <c r="F93" s="9"/>
      <c r="G93" s="103"/>
      <c r="I93" s="64"/>
    </row>
    <row r="94" spans="1:6" ht="12.75">
      <c r="A94" s="15"/>
      <c r="B94" s="7"/>
      <c r="C94" s="31"/>
      <c r="D94" s="31"/>
      <c r="E94" s="9"/>
      <c r="F94" s="9"/>
    </row>
    <row r="95" spans="1:9" ht="41.25" customHeight="1">
      <c r="A95" s="15" t="s">
        <v>8</v>
      </c>
      <c r="B95" s="178" t="s">
        <v>134</v>
      </c>
      <c r="C95" s="30" t="s">
        <v>10</v>
      </c>
      <c r="D95" s="76"/>
      <c r="E95" s="63">
        <f>E93*0.1</f>
        <v>14.82</v>
      </c>
      <c r="F95" s="78"/>
      <c r="G95" s="79"/>
      <c r="H95" s="80"/>
      <c r="I95" s="64"/>
    </row>
    <row r="96" spans="1:9" ht="12.75">
      <c r="A96" s="15"/>
      <c r="B96" s="75"/>
      <c r="C96" s="30"/>
      <c r="D96" s="76"/>
      <c r="E96" s="69"/>
      <c r="F96" s="78"/>
      <c r="G96" s="81"/>
      <c r="H96" s="80"/>
      <c r="I96" s="60"/>
    </row>
    <row r="97" spans="1:9" ht="36">
      <c r="A97" s="15" t="s">
        <v>9</v>
      </c>
      <c r="B97" s="178" t="s">
        <v>135</v>
      </c>
      <c r="C97" s="30" t="s">
        <v>10</v>
      </c>
      <c r="D97" s="76"/>
      <c r="E97" s="77">
        <f>0.5*120+60*0.45</f>
        <v>87</v>
      </c>
      <c r="F97" s="78"/>
      <c r="G97" s="79"/>
      <c r="H97" s="80"/>
      <c r="I97" s="64"/>
    </row>
    <row r="98" spans="1:9" ht="12.75">
      <c r="A98" s="15"/>
      <c r="B98" s="75"/>
      <c r="C98" s="30"/>
      <c r="D98" s="76"/>
      <c r="E98" s="69"/>
      <c r="F98" s="78"/>
      <c r="G98" s="81"/>
      <c r="H98" s="80"/>
      <c r="I98" s="60"/>
    </row>
    <row r="99" spans="1:9" ht="42.75" customHeight="1">
      <c r="A99" s="15" t="s">
        <v>12</v>
      </c>
      <c r="B99" s="29" t="s">
        <v>153</v>
      </c>
      <c r="C99" s="30" t="s">
        <v>6</v>
      </c>
      <c r="D99" s="76"/>
      <c r="E99" s="82">
        <v>84.7</v>
      </c>
      <c r="F99" s="83"/>
      <c r="G99" s="79"/>
      <c r="H99" s="84"/>
      <c r="I99" s="64"/>
    </row>
    <row r="100" spans="1:9" ht="17.25" customHeight="1">
      <c r="A100" s="15"/>
      <c r="B100" s="29"/>
      <c r="C100" s="30"/>
      <c r="D100" s="76"/>
      <c r="E100" s="83"/>
      <c r="F100" s="83"/>
      <c r="G100" s="81"/>
      <c r="H100" s="84"/>
      <c r="I100" s="60"/>
    </row>
    <row r="101" spans="1:9" ht="42.75" customHeight="1">
      <c r="A101" s="15" t="s">
        <v>225</v>
      </c>
      <c r="B101" s="29" t="s">
        <v>153</v>
      </c>
      <c r="C101" s="30" t="s">
        <v>6</v>
      </c>
      <c r="D101" s="76"/>
      <c r="E101" s="82">
        <v>32.5</v>
      </c>
      <c r="F101" s="83"/>
      <c r="G101" s="79"/>
      <c r="H101" s="84"/>
      <c r="I101" s="64"/>
    </row>
    <row r="102" spans="1:9" ht="15" customHeight="1">
      <c r="A102" s="15"/>
      <c r="B102" s="29"/>
      <c r="C102" s="30"/>
      <c r="D102" s="76"/>
      <c r="E102" s="83"/>
      <c r="F102" s="83"/>
      <c r="G102" s="81"/>
      <c r="H102" s="84"/>
      <c r="I102" s="60"/>
    </row>
    <row r="103" spans="1:9" ht="41.25" customHeight="1">
      <c r="A103" s="15" t="s">
        <v>13</v>
      </c>
      <c r="B103" s="29" t="s">
        <v>158</v>
      </c>
      <c r="C103" s="30" t="s">
        <v>6</v>
      </c>
      <c r="D103" s="76"/>
      <c r="E103" s="82">
        <f>25+19</f>
        <v>44</v>
      </c>
      <c r="F103" s="83"/>
      <c r="G103" s="79"/>
      <c r="H103" s="84"/>
      <c r="I103" s="64"/>
    </row>
    <row r="104" spans="1:9" ht="12.75">
      <c r="A104" s="15"/>
      <c r="B104" s="75"/>
      <c r="C104" s="30"/>
      <c r="D104" s="76"/>
      <c r="E104" s="69"/>
      <c r="F104" s="78"/>
      <c r="G104" s="81"/>
      <c r="H104" s="80"/>
      <c r="I104" s="60"/>
    </row>
    <row r="105" spans="1:10" ht="65.25" customHeight="1">
      <c r="A105" s="15" t="s">
        <v>14</v>
      </c>
      <c r="B105" s="85" t="s">
        <v>112</v>
      </c>
      <c r="C105" s="86"/>
      <c r="D105" s="87"/>
      <c r="E105" s="87"/>
      <c r="F105" s="78"/>
      <c r="G105" s="78"/>
      <c r="H105" s="24"/>
      <c r="I105" s="84"/>
      <c r="J105" s="88"/>
    </row>
    <row r="106" spans="1:9" ht="14.25" customHeight="1">
      <c r="A106" s="15"/>
      <c r="B106" s="85" t="s">
        <v>155</v>
      </c>
      <c r="C106" s="30" t="s">
        <v>7</v>
      </c>
      <c r="D106" s="87"/>
      <c r="E106" s="77">
        <v>6</v>
      </c>
      <c r="F106" s="78"/>
      <c r="G106" s="79"/>
      <c r="H106" s="84"/>
      <c r="I106" s="64"/>
    </row>
    <row r="107" spans="1:9" ht="14.25" customHeight="1">
      <c r="A107" s="15"/>
      <c r="B107" s="85" t="s">
        <v>60</v>
      </c>
      <c r="C107" s="30" t="s">
        <v>7</v>
      </c>
      <c r="D107" s="76"/>
      <c r="E107" s="89">
        <v>5</v>
      </c>
      <c r="F107" s="90"/>
      <c r="G107" s="79"/>
      <c r="H107" s="84"/>
      <c r="I107" s="64"/>
    </row>
    <row r="108" spans="1:9" ht="14.25" customHeight="1">
      <c r="A108" s="15"/>
      <c r="B108" s="85" t="s">
        <v>62</v>
      </c>
      <c r="C108" s="30" t="s">
        <v>7</v>
      </c>
      <c r="D108" s="76"/>
      <c r="E108" s="89">
        <v>1</v>
      </c>
      <c r="F108" s="90"/>
      <c r="G108" s="79"/>
      <c r="H108" s="84"/>
      <c r="I108" s="64"/>
    </row>
    <row r="109" spans="1:9" ht="14.25" customHeight="1">
      <c r="A109" s="15"/>
      <c r="B109" s="85"/>
      <c r="C109" s="30"/>
      <c r="D109" s="76"/>
      <c r="E109" s="78"/>
      <c r="F109" s="90"/>
      <c r="G109" s="81"/>
      <c r="H109" s="84"/>
      <c r="I109" s="60"/>
    </row>
    <row r="110" spans="1:9" ht="76.5" customHeight="1">
      <c r="A110" s="15" t="s">
        <v>15</v>
      </c>
      <c r="B110" s="85" t="s">
        <v>156</v>
      </c>
      <c r="C110" s="86"/>
      <c r="D110" s="87"/>
      <c r="E110" s="87"/>
      <c r="F110" s="78"/>
      <c r="G110" s="78"/>
      <c r="H110" s="24"/>
      <c r="I110" s="84"/>
    </row>
    <row r="111" spans="1:9" ht="14.25" customHeight="1">
      <c r="A111" s="15"/>
      <c r="B111" s="85" t="s">
        <v>157</v>
      </c>
      <c r="C111" s="30" t="s">
        <v>7</v>
      </c>
      <c r="D111" s="87"/>
      <c r="E111" s="77">
        <v>1</v>
      </c>
      <c r="F111" s="78"/>
      <c r="G111" s="79"/>
      <c r="H111" s="84"/>
      <c r="I111" s="64"/>
    </row>
    <row r="112" spans="1:9" ht="14.25" customHeight="1">
      <c r="A112" s="15"/>
      <c r="B112" s="85" t="s">
        <v>60</v>
      </c>
      <c r="C112" s="30" t="s">
        <v>7</v>
      </c>
      <c r="D112" s="76"/>
      <c r="E112" s="89">
        <v>1</v>
      </c>
      <c r="F112" s="90"/>
      <c r="G112" s="79"/>
      <c r="H112" s="84"/>
      <c r="I112" s="64"/>
    </row>
    <row r="113" spans="1:9" ht="14.25" customHeight="1">
      <c r="A113" s="15"/>
      <c r="B113" s="85"/>
      <c r="C113" s="30"/>
      <c r="D113" s="76"/>
      <c r="E113" s="78"/>
      <c r="F113" s="90"/>
      <c r="G113" s="81"/>
      <c r="H113" s="84"/>
      <c r="I113" s="60"/>
    </row>
    <row r="114" spans="1:9" ht="53.25" customHeight="1">
      <c r="A114" s="15" t="s">
        <v>16</v>
      </c>
      <c r="B114" s="29" t="s">
        <v>145</v>
      </c>
      <c r="C114" s="30" t="s">
        <v>6</v>
      </c>
      <c r="D114" s="87"/>
      <c r="E114" s="82">
        <v>20</v>
      </c>
      <c r="F114" s="83"/>
      <c r="G114" s="79"/>
      <c r="H114" s="80"/>
      <c r="I114" s="64"/>
    </row>
    <row r="115" spans="1:9" ht="13.5" customHeight="1">
      <c r="A115" s="15"/>
      <c r="B115" s="29"/>
      <c r="C115" s="87"/>
      <c r="D115" s="87"/>
      <c r="E115" s="83"/>
      <c r="F115" s="83"/>
      <c r="G115" s="81"/>
      <c r="H115" s="80"/>
      <c r="I115" s="60"/>
    </row>
    <row r="116" spans="1:9" ht="43.5" customHeight="1">
      <c r="A116" s="15" t="s">
        <v>17</v>
      </c>
      <c r="B116" s="85" t="s">
        <v>159</v>
      </c>
      <c r="C116" s="23" t="s">
        <v>6</v>
      </c>
      <c r="D116" s="8"/>
      <c r="E116" s="77">
        <v>1</v>
      </c>
      <c r="F116" s="78"/>
      <c r="G116" s="79"/>
      <c r="H116" s="84"/>
      <c r="I116" s="64"/>
    </row>
    <row r="117" spans="1:9" ht="16.5" customHeight="1">
      <c r="A117" s="15"/>
      <c r="B117" s="85"/>
      <c r="C117" s="23"/>
      <c r="D117" s="8"/>
      <c r="E117" s="78"/>
      <c r="F117" s="78"/>
      <c r="G117" s="81"/>
      <c r="H117" s="84"/>
      <c r="I117" s="60"/>
    </row>
    <row r="118" spans="1:9" ht="43.5" customHeight="1">
      <c r="A118" s="15" t="s">
        <v>20</v>
      </c>
      <c r="B118" s="29" t="s">
        <v>226</v>
      </c>
      <c r="C118" s="30" t="s">
        <v>7</v>
      </c>
      <c r="D118" s="87"/>
      <c r="E118" s="82">
        <v>5</v>
      </c>
      <c r="F118" s="83"/>
      <c r="G118" s="79"/>
      <c r="H118" s="80"/>
      <c r="I118" s="64"/>
    </row>
    <row r="119" spans="1:9" ht="15.75" customHeight="1">
      <c r="A119" s="15"/>
      <c r="B119" s="85"/>
      <c r="C119" s="23"/>
      <c r="D119" s="8"/>
      <c r="E119" s="78"/>
      <c r="F119" s="78"/>
      <c r="G119" s="81"/>
      <c r="H119" s="84"/>
      <c r="I119" s="60"/>
    </row>
    <row r="120" spans="1:9" ht="28.5" customHeight="1">
      <c r="A120" s="15" t="s">
        <v>21</v>
      </c>
      <c r="B120" s="85" t="s">
        <v>168</v>
      </c>
      <c r="C120" s="23" t="s">
        <v>6</v>
      </c>
      <c r="D120" s="8"/>
      <c r="E120" s="77">
        <v>1</v>
      </c>
      <c r="F120" s="78"/>
      <c r="G120" s="79"/>
      <c r="H120" s="84"/>
      <c r="I120" s="64"/>
    </row>
    <row r="121" spans="1:9" ht="15.75" customHeight="1">
      <c r="A121" s="15"/>
      <c r="B121" s="85"/>
      <c r="C121" s="23"/>
      <c r="D121" s="8"/>
      <c r="E121" s="78"/>
      <c r="F121" s="78"/>
      <c r="G121" s="81"/>
      <c r="H121" s="84"/>
      <c r="I121" s="60"/>
    </row>
    <row r="122" spans="1:9" ht="33.75" customHeight="1">
      <c r="A122" s="15" t="s">
        <v>22</v>
      </c>
      <c r="B122" s="85" t="s">
        <v>172</v>
      </c>
      <c r="C122" s="23" t="s">
        <v>6</v>
      </c>
      <c r="D122" s="8"/>
      <c r="E122" s="77">
        <v>2</v>
      </c>
      <c r="F122" s="78"/>
      <c r="G122" s="79"/>
      <c r="H122" s="80"/>
      <c r="I122" s="64"/>
    </row>
    <row r="123" spans="1:9" ht="14.25" customHeight="1">
      <c r="A123" s="15"/>
      <c r="B123" s="85"/>
      <c r="C123" s="87"/>
      <c r="D123" s="76"/>
      <c r="E123" s="78"/>
      <c r="F123" s="90"/>
      <c r="G123" s="81"/>
      <c r="H123" s="84"/>
      <c r="I123" s="60"/>
    </row>
    <row r="124" spans="1:9" ht="25.5">
      <c r="A124" s="15" t="s">
        <v>33</v>
      </c>
      <c r="B124" s="19" t="s">
        <v>31</v>
      </c>
      <c r="C124" s="23" t="s">
        <v>6</v>
      </c>
      <c r="D124" s="8"/>
      <c r="E124" s="77">
        <f>118+25+19+20</f>
        <v>182</v>
      </c>
      <c r="F124" s="78"/>
      <c r="G124" s="79"/>
      <c r="H124" s="84"/>
      <c r="I124" s="64"/>
    </row>
    <row r="125" spans="1:9" ht="12.75">
      <c r="A125" s="15"/>
      <c r="B125" s="19"/>
      <c r="C125" s="23"/>
      <c r="D125" s="8"/>
      <c r="E125" s="90"/>
      <c r="F125" s="90"/>
      <c r="G125" s="84"/>
      <c r="H125" s="84"/>
      <c r="I125" s="88"/>
    </row>
    <row r="126" spans="1:9" ht="19.5" customHeight="1">
      <c r="A126" s="15" t="s">
        <v>36</v>
      </c>
      <c r="B126" s="19" t="s">
        <v>44</v>
      </c>
      <c r="C126" s="23" t="s">
        <v>6</v>
      </c>
      <c r="D126" s="8"/>
      <c r="E126" s="77">
        <f>E124</f>
        <v>182</v>
      </c>
      <c r="F126" s="78"/>
      <c r="G126" s="79"/>
      <c r="H126" s="84"/>
      <c r="I126" s="64"/>
    </row>
    <row r="127" spans="1:9" ht="12.75">
      <c r="A127" s="15"/>
      <c r="B127" s="19"/>
      <c r="C127" s="23"/>
      <c r="D127" s="8"/>
      <c r="E127" s="90"/>
      <c r="F127" s="90"/>
      <c r="G127" s="84"/>
      <c r="H127" s="84"/>
      <c r="I127" s="88"/>
    </row>
    <row r="128" spans="1:9" ht="18" customHeight="1">
      <c r="A128" s="15" t="s">
        <v>39</v>
      </c>
      <c r="B128" s="19" t="s">
        <v>34</v>
      </c>
      <c r="C128" s="23" t="s">
        <v>7</v>
      </c>
      <c r="D128" s="8"/>
      <c r="E128" s="77">
        <v>7</v>
      </c>
      <c r="F128" s="78"/>
      <c r="G128" s="79"/>
      <c r="H128" s="84"/>
      <c r="I128" s="64"/>
    </row>
    <row r="129" spans="1:9" ht="12.75">
      <c r="A129" s="15"/>
      <c r="B129" s="19"/>
      <c r="C129" s="23"/>
      <c r="D129" s="8"/>
      <c r="E129" s="90"/>
      <c r="F129" s="90"/>
      <c r="G129" s="84"/>
      <c r="H129" s="84"/>
      <c r="I129" s="88"/>
    </row>
    <row r="130" spans="1:9" ht="20.25" customHeight="1">
      <c r="A130" s="15" t="s">
        <v>40</v>
      </c>
      <c r="B130" s="19" t="s">
        <v>32</v>
      </c>
      <c r="C130" s="23" t="s">
        <v>6</v>
      </c>
      <c r="D130" s="8"/>
      <c r="E130" s="77">
        <f>E126</f>
        <v>182</v>
      </c>
      <c r="F130" s="78"/>
      <c r="G130" s="79"/>
      <c r="H130" s="84"/>
      <c r="I130" s="64"/>
    </row>
    <row r="131" spans="1:9" ht="12.75">
      <c r="A131" s="15"/>
      <c r="B131" s="19"/>
      <c r="C131" s="23"/>
      <c r="D131" s="8"/>
      <c r="E131" s="90"/>
      <c r="F131" s="90"/>
      <c r="G131" s="84"/>
      <c r="H131" s="84"/>
      <c r="I131" s="88"/>
    </row>
    <row r="132" spans="1:9" ht="56.25" customHeight="1">
      <c r="A132" s="15" t="s">
        <v>41</v>
      </c>
      <c r="B132" s="228" t="s">
        <v>221</v>
      </c>
      <c r="C132" s="23" t="s">
        <v>6</v>
      </c>
      <c r="D132" s="8"/>
      <c r="E132" s="77">
        <f>E126</f>
        <v>182</v>
      </c>
      <c r="F132" s="78"/>
      <c r="G132" s="79"/>
      <c r="H132" s="91"/>
      <c r="I132" s="64"/>
    </row>
    <row r="133" spans="1:9" ht="12.75">
      <c r="A133" s="15"/>
      <c r="B133" s="75"/>
      <c r="C133" s="30"/>
      <c r="D133" s="76"/>
      <c r="E133" s="69"/>
      <c r="F133" s="78"/>
      <c r="G133" s="81"/>
      <c r="H133" s="80"/>
      <c r="I133" s="60"/>
    </row>
    <row r="134" spans="1:9" ht="12.75">
      <c r="A134" s="15"/>
      <c r="B134" s="75"/>
      <c r="C134" s="30"/>
      <c r="D134" s="76"/>
      <c r="E134" s="69"/>
      <c r="F134" s="78"/>
      <c r="G134" s="81"/>
      <c r="H134" s="80"/>
      <c r="I134" s="60"/>
    </row>
    <row r="135" spans="1:9" ht="15.75">
      <c r="A135" s="17" t="s">
        <v>26</v>
      </c>
      <c r="B135" s="229" t="s">
        <v>66</v>
      </c>
      <c r="C135" s="230"/>
      <c r="D135" s="31"/>
      <c r="E135" s="42"/>
      <c r="F135" s="42"/>
      <c r="I135" s="205"/>
    </row>
    <row r="136" spans="1:6" ht="21" customHeight="1">
      <c r="A136" s="51"/>
      <c r="B136" s="19"/>
      <c r="C136" s="31"/>
      <c r="D136" s="31"/>
      <c r="E136" s="42"/>
      <c r="F136" s="42"/>
    </row>
    <row r="137" spans="1:9" ht="12.75">
      <c r="A137" s="15" t="s">
        <v>1</v>
      </c>
      <c r="B137" s="19" t="s">
        <v>18</v>
      </c>
      <c r="C137" s="31" t="s">
        <v>11</v>
      </c>
      <c r="D137" s="31"/>
      <c r="E137" s="63">
        <f>118*0.9+(56+64+31)*0.8+15*1.4+16*0.7</f>
        <v>259.2</v>
      </c>
      <c r="F137" s="9"/>
      <c r="G137" s="103"/>
      <c r="I137" s="64"/>
    </row>
    <row r="138" spans="1:6" ht="12.75">
      <c r="A138" s="15"/>
      <c r="B138" s="7"/>
      <c r="C138" s="31"/>
      <c r="D138" s="31"/>
      <c r="E138" s="9"/>
      <c r="F138" s="9"/>
    </row>
    <row r="139" spans="1:9" ht="39" customHeight="1">
      <c r="A139" s="15" t="s">
        <v>8</v>
      </c>
      <c r="B139" s="178" t="s">
        <v>134</v>
      </c>
      <c r="C139" s="30" t="s">
        <v>10</v>
      </c>
      <c r="D139" s="76"/>
      <c r="E139" s="63">
        <f>E137*0.1</f>
        <v>25.92</v>
      </c>
      <c r="F139" s="78"/>
      <c r="G139" s="79"/>
      <c r="H139" s="80"/>
      <c r="I139" s="64"/>
    </row>
    <row r="140" spans="1:9" ht="12.75">
      <c r="A140" s="15"/>
      <c r="B140" s="75"/>
      <c r="C140" s="30"/>
      <c r="D140" s="76"/>
      <c r="E140" s="69"/>
      <c r="F140" s="78"/>
      <c r="G140" s="81"/>
      <c r="H140" s="80"/>
      <c r="I140" s="60"/>
    </row>
    <row r="141" spans="1:9" ht="36">
      <c r="A141" s="15" t="s">
        <v>9</v>
      </c>
      <c r="B141" s="178" t="s">
        <v>135</v>
      </c>
      <c r="C141" s="30" t="s">
        <v>10</v>
      </c>
      <c r="D141" s="76"/>
      <c r="E141" s="77">
        <f>118*0.5+(56+64+31)*0.45+15*1.1+16*0.4</f>
        <v>149.85</v>
      </c>
      <c r="F141" s="78"/>
      <c r="G141" s="79"/>
      <c r="H141" s="80"/>
      <c r="I141" s="64"/>
    </row>
    <row r="142" spans="1:9" ht="12.75">
      <c r="A142" s="15"/>
      <c r="B142" s="75"/>
      <c r="C142" s="30"/>
      <c r="D142" s="76"/>
      <c r="E142" s="69"/>
      <c r="F142" s="78"/>
      <c r="G142" s="81"/>
      <c r="H142" s="80"/>
      <c r="I142" s="60"/>
    </row>
    <row r="143" spans="1:9" ht="38.25">
      <c r="A143" s="15" t="s">
        <v>12</v>
      </c>
      <c r="B143" s="29" t="s">
        <v>160</v>
      </c>
      <c r="C143" s="30" t="s">
        <v>6</v>
      </c>
      <c r="D143" s="76"/>
      <c r="E143" s="82">
        <f>191.4+32+10</f>
        <v>233.4</v>
      </c>
      <c r="F143" s="83"/>
      <c r="G143" s="79"/>
      <c r="H143" s="84"/>
      <c r="I143" s="64"/>
    </row>
    <row r="144" spans="1:9" ht="12.75">
      <c r="A144" s="15"/>
      <c r="B144" s="29"/>
      <c r="C144" s="30"/>
      <c r="D144" s="76"/>
      <c r="E144" s="83"/>
      <c r="F144" s="83"/>
      <c r="G144" s="81"/>
      <c r="H144" s="84"/>
      <c r="I144" s="60"/>
    </row>
    <row r="145" spans="1:9" ht="38.25">
      <c r="A145" s="15" t="s">
        <v>13</v>
      </c>
      <c r="B145" s="29" t="s">
        <v>158</v>
      </c>
      <c r="C145" s="30" t="s">
        <v>6</v>
      </c>
      <c r="D145" s="76"/>
      <c r="E145" s="82">
        <v>28</v>
      </c>
      <c r="F145" s="83"/>
      <c r="G145" s="79"/>
      <c r="H145" s="84"/>
      <c r="I145" s="64"/>
    </row>
    <row r="146" spans="1:9" ht="12.75">
      <c r="A146" s="15"/>
      <c r="B146" s="29"/>
      <c r="C146" s="30"/>
      <c r="D146" s="76"/>
      <c r="E146" s="83"/>
      <c r="F146" s="83"/>
      <c r="G146" s="81"/>
      <c r="H146" s="84"/>
      <c r="I146" s="60"/>
    </row>
    <row r="147" spans="1:9" ht="38.25">
      <c r="A147" s="15" t="s">
        <v>14</v>
      </c>
      <c r="B147" s="29" t="s">
        <v>161</v>
      </c>
      <c r="C147" s="30" t="s">
        <v>6</v>
      </c>
      <c r="D147" s="76"/>
      <c r="E147" s="82">
        <v>15</v>
      </c>
      <c r="F147" s="83"/>
      <c r="G147" s="79"/>
      <c r="H147" s="84"/>
      <c r="I147" s="64"/>
    </row>
    <row r="148" spans="1:9" ht="12.75">
      <c r="A148" s="15"/>
      <c r="B148" s="75"/>
      <c r="C148" s="30"/>
      <c r="D148" s="76"/>
      <c r="E148" s="69"/>
      <c r="F148" s="78"/>
      <c r="G148" s="81"/>
      <c r="H148" s="80"/>
      <c r="I148" s="60"/>
    </row>
    <row r="149" spans="1:9" ht="99" customHeight="1">
      <c r="A149" s="15" t="s">
        <v>15</v>
      </c>
      <c r="B149" s="85" t="s">
        <v>213</v>
      </c>
      <c r="C149" s="86"/>
      <c r="D149" s="87"/>
      <c r="E149" s="87"/>
      <c r="F149" s="78"/>
      <c r="G149" s="78"/>
      <c r="H149" s="24"/>
      <c r="I149" s="84"/>
    </row>
    <row r="150" spans="1:9" ht="12.75">
      <c r="A150" s="15"/>
      <c r="B150" s="85" t="s">
        <v>61</v>
      </c>
      <c r="C150" s="30" t="s">
        <v>7</v>
      </c>
      <c r="D150" s="87"/>
      <c r="E150" s="77">
        <v>11</v>
      </c>
      <c r="F150" s="78"/>
      <c r="G150" s="79"/>
      <c r="H150" s="84"/>
      <c r="I150" s="64"/>
    </row>
    <row r="151" spans="1:9" ht="12.75">
      <c r="A151" s="15"/>
      <c r="B151" s="85" t="s">
        <v>60</v>
      </c>
      <c r="C151" s="30" t="s">
        <v>7</v>
      </c>
      <c r="D151" s="76"/>
      <c r="E151" s="89">
        <v>9</v>
      </c>
      <c r="F151" s="90"/>
      <c r="G151" s="79"/>
      <c r="H151" s="84"/>
      <c r="I151" s="64"/>
    </row>
    <row r="152" spans="1:9" ht="12.75">
      <c r="A152" s="15"/>
      <c r="B152" s="85" t="s">
        <v>62</v>
      </c>
      <c r="C152" s="30" t="s">
        <v>7</v>
      </c>
      <c r="D152" s="76"/>
      <c r="E152" s="89">
        <v>2</v>
      </c>
      <c r="F152" s="90"/>
      <c r="G152" s="79"/>
      <c r="H152" s="84"/>
      <c r="I152" s="64"/>
    </row>
    <row r="153" spans="1:9" ht="12.75">
      <c r="A153" s="15"/>
      <c r="B153" s="85"/>
      <c r="C153" s="30"/>
      <c r="D153" s="76"/>
      <c r="E153" s="78"/>
      <c r="F153" s="90"/>
      <c r="G153" s="81"/>
      <c r="H153" s="84"/>
      <c r="I153" s="60"/>
    </row>
    <row r="154" spans="1:9" ht="82.5" customHeight="1">
      <c r="A154" s="15" t="s">
        <v>16</v>
      </c>
      <c r="B154" s="85" t="s">
        <v>219</v>
      </c>
      <c r="C154" s="86"/>
      <c r="D154" s="87"/>
      <c r="E154" s="87"/>
      <c r="F154" s="78"/>
      <c r="G154" s="78"/>
      <c r="H154" s="24"/>
      <c r="I154" s="84"/>
    </row>
    <row r="155" spans="1:9" ht="12.75">
      <c r="A155" s="15"/>
      <c r="B155" s="85" t="s">
        <v>162</v>
      </c>
      <c r="C155" s="30" t="s">
        <v>7</v>
      </c>
      <c r="D155" s="87"/>
      <c r="E155" s="77">
        <v>2</v>
      </c>
      <c r="F155" s="78"/>
      <c r="G155" s="79"/>
      <c r="H155" s="84"/>
      <c r="I155" s="64"/>
    </row>
    <row r="156" spans="1:9" ht="12.75">
      <c r="A156" s="15"/>
      <c r="B156" s="85" t="s">
        <v>164</v>
      </c>
      <c r="C156" s="30" t="s">
        <v>7</v>
      </c>
      <c r="D156" s="87"/>
      <c r="E156" s="77">
        <v>2</v>
      </c>
      <c r="F156" s="78"/>
      <c r="G156" s="79"/>
      <c r="H156" s="84"/>
      <c r="I156" s="64"/>
    </row>
    <row r="157" spans="1:9" ht="12.75">
      <c r="A157" s="15"/>
      <c r="B157" s="85" t="s">
        <v>165</v>
      </c>
      <c r="C157" s="30" t="s">
        <v>7</v>
      </c>
      <c r="D157" s="87"/>
      <c r="E157" s="77">
        <v>1</v>
      </c>
      <c r="F157" s="78"/>
      <c r="G157" s="79"/>
      <c r="H157" s="84"/>
      <c r="I157" s="64"/>
    </row>
    <row r="158" spans="1:9" ht="12.75">
      <c r="A158" s="15"/>
      <c r="B158" s="85" t="s">
        <v>60</v>
      </c>
      <c r="C158" s="30" t="s">
        <v>7</v>
      </c>
      <c r="D158" s="76"/>
      <c r="E158" s="89">
        <v>5</v>
      </c>
      <c r="F158" s="90"/>
      <c r="G158" s="79"/>
      <c r="H158" s="84"/>
      <c r="I158" s="64"/>
    </row>
    <row r="159" spans="1:9" ht="12.75">
      <c r="A159" s="15"/>
      <c r="B159" s="85"/>
      <c r="C159" s="30"/>
      <c r="D159" s="76"/>
      <c r="E159" s="78"/>
      <c r="F159" s="90"/>
      <c r="G159" s="81"/>
      <c r="H159" s="84"/>
      <c r="I159" s="60"/>
    </row>
    <row r="160" spans="1:9" ht="69" customHeight="1">
      <c r="A160" s="15" t="s">
        <v>17</v>
      </c>
      <c r="B160" s="85" t="s">
        <v>218</v>
      </c>
      <c r="C160" s="23" t="s">
        <v>7</v>
      </c>
      <c r="D160" s="8"/>
      <c r="E160" s="77">
        <v>1</v>
      </c>
      <c r="F160" s="78"/>
      <c r="G160" s="79"/>
      <c r="H160" s="84"/>
      <c r="I160" s="64"/>
    </row>
    <row r="161" spans="1:9" ht="12.75">
      <c r="A161" s="15"/>
      <c r="B161" s="85"/>
      <c r="C161" s="30"/>
      <c r="D161" s="76"/>
      <c r="E161" s="78"/>
      <c r="F161" s="90"/>
      <c r="G161" s="81"/>
      <c r="H161" s="84"/>
      <c r="I161" s="60"/>
    </row>
    <row r="162" spans="1:9" ht="38.25">
      <c r="A162" s="15" t="s">
        <v>20</v>
      </c>
      <c r="B162" s="29" t="s">
        <v>226</v>
      </c>
      <c r="C162" s="30" t="s">
        <v>7</v>
      </c>
      <c r="D162" s="87"/>
      <c r="E162" s="82">
        <v>6</v>
      </c>
      <c r="F162" s="83"/>
      <c r="G162" s="79"/>
      <c r="H162" s="80"/>
      <c r="I162" s="64"/>
    </row>
    <row r="163" spans="1:9" ht="12.75">
      <c r="A163" s="15"/>
      <c r="B163" s="29"/>
      <c r="C163" s="30"/>
      <c r="D163" s="87"/>
      <c r="E163" s="83"/>
      <c r="F163" s="83"/>
      <c r="G163" s="81"/>
      <c r="H163" s="80"/>
      <c r="I163" s="60"/>
    </row>
    <row r="164" spans="1:9" ht="38.25">
      <c r="A164" s="15" t="s">
        <v>21</v>
      </c>
      <c r="B164" s="85" t="s">
        <v>163</v>
      </c>
      <c r="C164" s="23" t="s">
        <v>6</v>
      </c>
      <c r="D164" s="8"/>
      <c r="E164" s="77">
        <v>1</v>
      </c>
      <c r="F164" s="78"/>
      <c r="G164" s="79"/>
      <c r="H164" s="84"/>
      <c r="I164" s="64"/>
    </row>
    <row r="165" spans="1:9" ht="12.75">
      <c r="A165" s="15"/>
      <c r="B165" s="85"/>
      <c r="C165" s="23"/>
      <c r="D165" s="8"/>
      <c r="E165" s="78"/>
      <c r="F165" s="78"/>
      <c r="G165" s="81"/>
      <c r="H165" s="84"/>
      <c r="I165" s="60"/>
    </row>
    <row r="166" spans="1:9" ht="46.5" customHeight="1">
      <c r="A166" s="15" t="s">
        <v>22</v>
      </c>
      <c r="B166" s="85" t="s">
        <v>166</v>
      </c>
      <c r="C166" s="23" t="s">
        <v>7</v>
      </c>
      <c r="D166" s="8"/>
      <c r="E166" s="77">
        <v>1</v>
      </c>
      <c r="F166" s="78"/>
      <c r="G166" s="79"/>
      <c r="H166" s="84"/>
      <c r="I166" s="64"/>
    </row>
    <row r="167" spans="1:9" ht="12.75">
      <c r="A167" s="15"/>
      <c r="B167" s="85"/>
      <c r="C167" s="23"/>
      <c r="D167" s="8"/>
      <c r="E167" s="78"/>
      <c r="F167" s="78"/>
      <c r="G167" s="81"/>
      <c r="H167" s="84"/>
      <c r="I167" s="60"/>
    </row>
    <row r="168" spans="1:9" ht="25.5">
      <c r="A168" s="15" t="s">
        <v>33</v>
      </c>
      <c r="B168" s="85" t="s">
        <v>167</v>
      </c>
      <c r="C168" s="23" t="s">
        <v>7</v>
      </c>
      <c r="D168" s="8"/>
      <c r="E168" s="77">
        <v>1</v>
      </c>
      <c r="F168" s="78"/>
      <c r="G168" s="79"/>
      <c r="H168" s="84"/>
      <c r="I168" s="64"/>
    </row>
    <row r="169" spans="1:9" ht="12.75">
      <c r="A169" s="15"/>
      <c r="B169" s="85"/>
      <c r="C169" s="23"/>
      <c r="D169" s="8"/>
      <c r="E169" s="78"/>
      <c r="F169" s="78"/>
      <c r="G169" s="81"/>
      <c r="H169" s="84"/>
      <c r="I169" s="60"/>
    </row>
    <row r="170" spans="1:9" ht="25.5">
      <c r="A170" s="15" t="s">
        <v>36</v>
      </c>
      <c r="B170" s="85" t="s">
        <v>169</v>
      </c>
      <c r="C170" s="23" t="s">
        <v>6</v>
      </c>
      <c r="D170" s="8"/>
      <c r="E170" s="77">
        <v>2</v>
      </c>
      <c r="F170" s="78"/>
      <c r="G170" s="79"/>
      <c r="H170" s="84"/>
      <c r="I170" s="64"/>
    </row>
    <row r="171" spans="1:9" ht="12.75">
      <c r="A171" s="15"/>
      <c r="B171" s="85"/>
      <c r="C171" s="23"/>
      <c r="D171" s="8"/>
      <c r="E171" s="78"/>
      <c r="F171" s="78"/>
      <c r="G171" s="81"/>
      <c r="H171" s="84"/>
      <c r="I171" s="60"/>
    </row>
    <row r="172" spans="1:9" ht="38.25">
      <c r="A172" s="15" t="s">
        <v>39</v>
      </c>
      <c r="B172" s="85" t="s">
        <v>171</v>
      </c>
      <c r="C172" s="23" t="s">
        <v>6</v>
      </c>
      <c r="D172" s="8"/>
      <c r="E172" s="77">
        <v>1</v>
      </c>
      <c r="F172" s="78"/>
      <c r="G172" s="79"/>
      <c r="H172" s="80"/>
      <c r="I172" s="64"/>
    </row>
    <row r="173" spans="1:9" ht="12.75">
      <c r="A173" s="15"/>
      <c r="B173" s="85"/>
      <c r="C173" s="23"/>
      <c r="D173" s="8"/>
      <c r="E173" s="77"/>
      <c r="F173" s="78"/>
      <c r="G173" s="79"/>
      <c r="H173" s="84"/>
      <c r="I173" s="64"/>
    </row>
    <row r="174" spans="1:10" ht="56.25" customHeight="1">
      <c r="A174" s="15" t="s">
        <v>40</v>
      </c>
      <c r="B174" s="85" t="s">
        <v>64</v>
      </c>
      <c r="C174" s="86"/>
      <c r="D174" s="87"/>
      <c r="E174" s="87"/>
      <c r="F174" s="94"/>
      <c r="G174" s="78"/>
      <c r="H174" s="95"/>
      <c r="I174" s="96"/>
      <c r="J174" s="97"/>
    </row>
    <row r="175" spans="1:9" ht="17.25" customHeight="1">
      <c r="A175" s="15"/>
      <c r="B175" s="86" t="s">
        <v>220</v>
      </c>
      <c r="C175" s="30" t="s">
        <v>7</v>
      </c>
      <c r="D175" s="87"/>
      <c r="E175" s="77">
        <v>4</v>
      </c>
      <c r="F175" s="69"/>
      <c r="G175" s="79"/>
      <c r="H175" s="96"/>
      <c r="I175" s="64"/>
    </row>
    <row r="176" spans="1:9" ht="17.25" customHeight="1">
      <c r="A176" s="15"/>
      <c r="B176" s="86" t="s">
        <v>63</v>
      </c>
      <c r="C176" s="30" t="s">
        <v>7</v>
      </c>
      <c r="D176" s="76"/>
      <c r="E176" s="89">
        <v>4</v>
      </c>
      <c r="F176" s="9"/>
      <c r="G176" s="79"/>
      <c r="H176" s="96"/>
      <c r="I176" s="64"/>
    </row>
    <row r="177" spans="1:9" ht="17.25" customHeight="1">
      <c r="A177" s="15"/>
      <c r="B177" s="86"/>
      <c r="C177" s="30"/>
      <c r="D177" s="76"/>
      <c r="E177" s="94"/>
      <c r="F177" s="9"/>
      <c r="G177" s="81"/>
      <c r="H177" s="96"/>
      <c r="I177" s="60"/>
    </row>
    <row r="178" spans="1:9" ht="39.75" customHeight="1">
      <c r="A178" s="15" t="s">
        <v>41</v>
      </c>
      <c r="B178" s="29" t="s">
        <v>146</v>
      </c>
      <c r="C178" s="30" t="s">
        <v>6</v>
      </c>
      <c r="D178" s="87"/>
      <c r="E178" s="82">
        <v>9</v>
      </c>
      <c r="F178" s="83"/>
      <c r="G178" s="79"/>
      <c r="H178" s="80"/>
      <c r="I178" s="64"/>
    </row>
    <row r="179" spans="1:9" ht="12.75">
      <c r="A179" s="15"/>
      <c r="B179" s="85"/>
      <c r="C179" s="23"/>
      <c r="D179" s="8"/>
      <c r="E179" s="78"/>
      <c r="F179" s="78"/>
      <c r="G179" s="81"/>
      <c r="H179" s="84"/>
      <c r="I179" s="60"/>
    </row>
    <row r="180" spans="1:9" ht="25.5">
      <c r="A180" s="15" t="s">
        <v>207</v>
      </c>
      <c r="B180" s="19" t="s">
        <v>31</v>
      </c>
      <c r="C180" s="23" t="s">
        <v>6</v>
      </c>
      <c r="D180" s="8"/>
      <c r="E180" s="77">
        <f>E143+E145+E147+E162+E178</f>
        <v>291.4</v>
      </c>
      <c r="F180" s="78"/>
      <c r="G180" s="79"/>
      <c r="H180" s="84"/>
      <c r="I180" s="64"/>
    </row>
    <row r="181" spans="1:9" ht="12.75">
      <c r="A181" s="15"/>
      <c r="B181" s="19"/>
      <c r="C181" s="23"/>
      <c r="D181" s="8"/>
      <c r="E181" s="90"/>
      <c r="F181" s="90"/>
      <c r="G181" s="84"/>
      <c r="H181" s="84"/>
      <c r="I181" s="88"/>
    </row>
    <row r="182" spans="1:9" ht="12.75">
      <c r="A182" s="15" t="s">
        <v>208</v>
      </c>
      <c r="B182" s="19" t="s">
        <v>170</v>
      </c>
      <c r="C182" s="23" t="s">
        <v>6</v>
      </c>
      <c r="D182" s="8"/>
      <c r="E182" s="77">
        <f>E180</f>
        <v>291.4</v>
      </c>
      <c r="F182" s="78"/>
      <c r="G182" s="79"/>
      <c r="H182" s="84"/>
      <c r="I182" s="64"/>
    </row>
    <row r="183" spans="1:9" ht="12.75">
      <c r="A183" s="15"/>
      <c r="B183" s="19"/>
      <c r="C183" s="23"/>
      <c r="D183" s="8"/>
      <c r="E183" s="90"/>
      <c r="F183" s="90"/>
      <c r="G183" s="84"/>
      <c r="H183" s="84"/>
      <c r="I183" s="88"/>
    </row>
    <row r="184" spans="1:9" ht="12.75">
      <c r="A184" s="15" t="s">
        <v>209</v>
      </c>
      <c r="B184" s="19" t="s">
        <v>34</v>
      </c>
      <c r="C184" s="23" t="s">
        <v>7</v>
      </c>
      <c r="D184" s="8"/>
      <c r="E184" s="77">
        <v>16</v>
      </c>
      <c r="F184" s="78"/>
      <c r="G184" s="79"/>
      <c r="H184" s="84"/>
      <c r="I184" s="64"/>
    </row>
    <row r="185" spans="1:9" ht="12.75">
      <c r="A185" s="15"/>
      <c r="B185" s="19"/>
      <c r="C185" s="23"/>
      <c r="D185" s="8"/>
      <c r="E185" s="90"/>
      <c r="F185" s="90"/>
      <c r="G185" s="84"/>
      <c r="H185" s="84"/>
      <c r="I185" s="88"/>
    </row>
    <row r="186" spans="1:9" ht="25.5">
      <c r="A186" s="15" t="s">
        <v>210</v>
      </c>
      <c r="B186" s="19" t="s">
        <v>32</v>
      </c>
      <c r="C186" s="23" t="s">
        <v>6</v>
      </c>
      <c r="D186" s="8"/>
      <c r="E186" s="77">
        <f>E182</f>
        <v>291.4</v>
      </c>
      <c r="F186" s="78"/>
      <c r="G186" s="79"/>
      <c r="H186" s="84"/>
      <c r="I186" s="64"/>
    </row>
    <row r="187" spans="1:9" ht="12.75">
      <c r="A187" s="15"/>
      <c r="B187" s="19"/>
      <c r="C187" s="23"/>
      <c r="D187" s="8"/>
      <c r="E187" s="90"/>
      <c r="F187" s="90"/>
      <c r="G187" s="84"/>
      <c r="H187" s="84"/>
      <c r="I187" s="88"/>
    </row>
    <row r="188" spans="1:9" ht="58.5" customHeight="1">
      <c r="A188" s="15" t="s">
        <v>211</v>
      </c>
      <c r="B188" s="228" t="s">
        <v>227</v>
      </c>
      <c r="C188" s="23" t="s">
        <v>6</v>
      </c>
      <c r="D188" s="8"/>
      <c r="E188" s="77">
        <f>E182</f>
        <v>291.4</v>
      </c>
      <c r="F188" s="78"/>
      <c r="G188" s="79"/>
      <c r="H188" s="91"/>
      <c r="I188" s="64"/>
    </row>
    <row r="191" spans="1:9" ht="15.75">
      <c r="A191" s="17" t="s">
        <v>113</v>
      </c>
      <c r="B191" s="229" t="s">
        <v>65</v>
      </c>
      <c r="C191" s="230"/>
      <c r="I191" s="205"/>
    </row>
    <row r="192" spans="1:9" ht="12.75">
      <c r="A192" s="15"/>
      <c r="B192" s="75"/>
      <c r="C192" s="30"/>
      <c r="D192" s="76"/>
      <c r="E192" s="69"/>
      <c r="F192" s="78"/>
      <c r="G192" s="81"/>
      <c r="H192" s="80"/>
      <c r="I192" s="60"/>
    </row>
    <row r="193" spans="1:9" ht="12.75">
      <c r="A193" s="15" t="s">
        <v>1</v>
      </c>
      <c r="B193" s="19" t="s">
        <v>18</v>
      </c>
      <c r="C193" s="31" t="s">
        <v>11</v>
      </c>
      <c r="D193" s="31"/>
      <c r="E193" s="63">
        <f>146*0.7+5*5*0.6</f>
        <v>117.19999999999999</v>
      </c>
      <c r="F193" s="9"/>
      <c r="G193" s="103"/>
      <c r="I193" s="64"/>
    </row>
    <row r="194" spans="1:9" ht="12.75">
      <c r="A194" s="15"/>
      <c r="B194" s="75"/>
      <c r="C194" s="30"/>
      <c r="D194" s="76"/>
      <c r="E194" s="69"/>
      <c r="F194" s="78"/>
      <c r="G194" s="81"/>
      <c r="H194" s="80"/>
      <c r="I194" s="60"/>
    </row>
    <row r="195" spans="1:9" ht="51">
      <c r="A195" s="15" t="s">
        <v>8</v>
      </c>
      <c r="B195" s="19" t="s">
        <v>68</v>
      </c>
      <c r="C195" s="31" t="s">
        <v>10</v>
      </c>
      <c r="D195" s="31"/>
      <c r="E195" s="63">
        <f>146*0.7*0.1</f>
        <v>10.219999999999999</v>
      </c>
      <c r="F195" s="9"/>
      <c r="G195" s="103"/>
      <c r="I195" s="64"/>
    </row>
    <row r="196" spans="1:10" ht="15" customHeight="1">
      <c r="A196" s="93"/>
      <c r="B196" s="92"/>
      <c r="C196" s="23"/>
      <c r="D196" s="8"/>
      <c r="E196" s="78"/>
      <c r="F196" s="78"/>
      <c r="G196" s="81"/>
      <c r="H196" s="91"/>
      <c r="I196" s="60"/>
      <c r="J196" s="88"/>
    </row>
    <row r="197" spans="1:10" ht="43.5" customHeight="1">
      <c r="A197" s="15" t="s">
        <v>9</v>
      </c>
      <c r="B197" s="19" t="s">
        <v>173</v>
      </c>
      <c r="C197" s="31" t="s">
        <v>10</v>
      </c>
      <c r="D197" s="31"/>
      <c r="E197" s="63">
        <f>146*0.34</f>
        <v>49.64</v>
      </c>
      <c r="F197" s="9"/>
      <c r="G197" s="103"/>
      <c r="I197" s="64"/>
      <c r="J197" s="88"/>
    </row>
    <row r="198" spans="1:10" ht="14.25" customHeight="1">
      <c r="A198" s="15"/>
      <c r="B198" s="19"/>
      <c r="C198" s="31"/>
      <c r="D198" s="31"/>
      <c r="E198" s="69"/>
      <c r="F198" s="9"/>
      <c r="G198" s="105"/>
      <c r="I198" s="60"/>
      <c r="J198" s="88"/>
    </row>
    <row r="199" spans="1:10" ht="43.5" customHeight="1">
      <c r="A199" s="15" t="s">
        <v>12</v>
      </c>
      <c r="B199" s="19" t="s">
        <v>212</v>
      </c>
      <c r="C199" s="31" t="s">
        <v>10</v>
      </c>
      <c r="D199" s="31"/>
      <c r="E199" s="63">
        <f>25*0.25</f>
        <v>6.25</v>
      </c>
      <c r="F199" s="9"/>
      <c r="G199" s="103"/>
      <c r="I199" s="64"/>
      <c r="J199" s="88"/>
    </row>
    <row r="200" spans="1:10" ht="16.5" customHeight="1">
      <c r="A200" s="15"/>
      <c r="B200" s="19"/>
      <c r="C200" s="31"/>
      <c r="D200" s="31"/>
      <c r="E200" s="69"/>
      <c r="F200" s="9"/>
      <c r="G200" s="105"/>
      <c r="I200" s="60"/>
      <c r="J200" s="88"/>
    </row>
    <row r="201" spans="1:9" ht="45" customHeight="1">
      <c r="A201" s="15" t="s">
        <v>13</v>
      </c>
      <c r="B201" s="108" t="s">
        <v>70</v>
      </c>
      <c r="C201" s="87" t="s">
        <v>7</v>
      </c>
      <c r="D201" s="76"/>
      <c r="E201" s="63">
        <v>1</v>
      </c>
      <c r="F201" s="9"/>
      <c r="G201" s="103"/>
      <c r="I201" s="64"/>
    </row>
    <row r="202" spans="1:10" ht="16.5" customHeight="1">
      <c r="A202" s="93"/>
      <c r="B202" s="92"/>
      <c r="C202" s="23"/>
      <c r="D202" s="8"/>
      <c r="E202" s="78"/>
      <c r="F202" s="78"/>
      <c r="G202" s="81"/>
      <c r="H202" s="91"/>
      <c r="I202" s="60"/>
      <c r="J202" s="88"/>
    </row>
    <row r="203" spans="1:9" ht="30" customHeight="1">
      <c r="A203" s="15" t="s">
        <v>14</v>
      </c>
      <c r="B203" s="19" t="s">
        <v>71</v>
      </c>
      <c r="C203" s="87" t="s">
        <v>6</v>
      </c>
      <c r="D203" s="8"/>
      <c r="E203" s="63">
        <f>146+25</f>
        <v>171</v>
      </c>
      <c r="F203" s="9"/>
      <c r="G203" s="110"/>
      <c r="H203" s="112"/>
      <c r="I203" s="113"/>
    </row>
    <row r="204" spans="1:9" ht="12.75">
      <c r="A204" s="15"/>
      <c r="B204" s="19"/>
      <c r="C204" s="87"/>
      <c r="D204" s="8"/>
      <c r="E204" s="114"/>
      <c r="F204" s="9"/>
      <c r="G204" s="115"/>
      <c r="H204" s="109"/>
      <c r="I204" s="24"/>
    </row>
    <row r="205" spans="1:9" ht="12.75">
      <c r="A205" s="15" t="s">
        <v>15</v>
      </c>
      <c r="B205" s="116" t="s">
        <v>72</v>
      </c>
      <c r="C205" s="87" t="s">
        <v>6</v>
      </c>
      <c r="D205" s="8"/>
      <c r="E205" s="63">
        <f>E203</f>
        <v>171</v>
      </c>
      <c r="F205" s="9"/>
      <c r="G205" s="110"/>
      <c r="H205" s="112"/>
      <c r="I205" s="113"/>
    </row>
    <row r="206" spans="1:9" ht="12.75">
      <c r="A206" s="15"/>
      <c r="B206" s="19"/>
      <c r="C206" s="87"/>
      <c r="D206" s="8"/>
      <c r="E206" s="114"/>
      <c r="F206" s="9"/>
      <c r="G206" s="115"/>
      <c r="H206" s="109"/>
      <c r="I206" s="24"/>
    </row>
    <row r="207" spans="1:9" ht="63.75">
      <c r="A207" s="15" t="s">
        <v>16</v>
      </c>
      <c r="B207" s="228" t="s">
        <v>221</v>
      </c>
      <c r="C207" s="87" t="s">
        <v>6</v>
      </c>
      <c r="D207" s="8"/>
      <c r="E207" s="63">
        <f>E205</f>
        <v>171</v>
      </c>
      <c r="F207" s="9"/>
      <c r="G207" s="110"/>
      <c r="H207" s="112"/>
      <c r="I207" s="113"/>
    </row>
    <row r="208" spans="1:6" ht="12.75">
      <c r="A208" s="15"/>
      <c r="B208" s="29"/>
      <c r="C208" s="31"/>
      <c r="D208" s="31"/>
      <c r="E208" s="9"/>
      <c r="F208" s="9"/>
    </row>
    <row r="209" spans="1:6" ht="12.75">
      <c r="A209" s="15"/>
      <c r="B209" s="29"/>
      <c r="C209" s="31"/>
      <c r="D209" s="31"/>
      <c r="E209" s="9"/>
      <c r="F209" s="9"/>
    </row>
    <row r="210" spans="1:10" ht="12.75">
      <c r="A210" s="117"/>
      <c r="B210" s="118" t="s">
        <v>96</v>
      </c>
      <c r="C210" s="119"/>
      <c r="D210" s="120"/>
      <c r="E210" s="72"/>
      <c r="F210" s="121"/>
      <c r="G210" s="73"/>
      <c r="H210" s="122"/>
      <c r="I210" s="70"/>
      <c r="J210" s="123"/>
    </row>
    <row r="211" spans="1:10" ht="12.75">
      <c r="A211" s="124"/>
      <c r="B211" s="107"/>
      <c r="C211" s="119"/>
      <c r="D211" s="120"/>
      <c r="E211" s="72"/>
      <c r="F211" s="121"/>
      <c r="G211" s="73"/>
      <c r="H211" s="122"/>
      <c r="I211" s="70"/>
      <c r="J211" s="123"/>
    </row>
    <row r="212" spans="1:10" ht="145.5" customHeight="1">
      <c r="A212" s="124"/>
      <c r="B212" s="240" t="s">
        <v>133</v>
      </c>
      <c r="C212" s="240"/>
      <c r="D212" s="240"/>
      <c r="E212" s="240"/>
      <c r="F212" s="240"/>
      <c r="G212" s="240"/>
      <c r="H212" s="240"/>
      <c r="I212" s="70"/>
      <c r="J212" s="123"/>
    </row>
    <row r="213" spans="1:10" ht="66" customHeight="1">
      <c r="A213" s="124"/>
      <c r="B213" s="241" t="s">
        <v>73</v>
      </c>
      <c r="C213" s="241"/>
      <c r="D213" s="241"/>
      <c r="E213" s="241"/>
      <c r="F213" s="241"/>
      <c r="G213" s="241"/>
      <c r="H213" s="241"/>
      <c r="I213" s="70"/>
      <c r="J213" s="123"/>
    </row>
    <row r="214" spans="1:10" ht="52.5" customHeight="1">
      <c r="A214" s="124"/>
      <c r="B214" s="241" t="s">
        <v>74</v>
      </c>
      <c r="C214" s="241"/>
      <c r="D214" s="241"/>
      <c r="E214" s="241"/>
      <c r="F214" s="241"/>
      <c r="G214" s="241"/>
      <c r="H214" s="241"/>
      <c r="I214" s="70"/>
      <c r="J214" s="123"/>
    </row>
    <row r="215" spans="1:10" ht="19.5" customHeight="1">
      <c r="A215" s="124"/>
      <c r="B215" s="239" t="s">
        <v>75</v>
      </c>
      <c r="C215" s="239"/>
      <c r="D215" s="239"/>
      <c r="E215" s="239"/>
      <c r="F215" s="239"/>
      <c r="G215" s="239"/>
      <c r="H215" s="239"/>
      <c r="I215" s="70"/>
      <c r="J215" s="123"/>
    </row>
    <row r="216" spans="1:10" ht="12.75">
      <c r="A216" s="124"/>
      <c r="B216" s="125"/>
      <c r="C216" s="126"/>
      <c r="D216" s="126"/>
      <c r="E216" s="126"/>
      <c r="F216" s="126"/>
      <c r="G216" s="126"/>
      <c r="H216" s="127"/>
      <c r="I216" s="70"/>
      <c r="J216" s="123"/>
    </row>
    <row r="217" spans="1:10" ht="12.75">
      <c r="A217" s="128"/>
      <c r="B217" s="129" t="s">
        <v>76</v>
      </c>
      <c r="C217" s="119"/>
      <c r="D217" s="120"/>
      <c r="E217" s="130"/>
      <c r="F217" s="131"/>
      <c r="G217" s="132"/>
      <c r="H217" s="111"/>
      <c r="I217" s="70"/>
      <c r="J217" s="71"/>
    </row>
    <row r="218" spans="1:10" ht="12.75">
      <c r="A218" s="133"/>
      <c r="B218" s="134"/>
      <c r="C218" s="135"/>
      <c r="D218" s="135"/>
      <c r="E218" s="135"/>
      <c r="F218" s="136"/>
      <c r="G218" s="135"/>
      <c r="H218" s="137"/>
      <c r="I218" s="138"/>
      <c r="J218" s="139"/>
    </row>
    <row r="219" spans="1:10" ht="36">
      <c r="A219" s="140" t="s">
        <v>1</v>
      </c>
      <c r="B219" s="141" t="s">
        <v>132</v>
      </c>
      <c r="C219" s="87" t="s">
        <v>6</v>
      </c>
      <c r="D219" s="8"/>
      <c r="E219" s="63">
        <f>92*1.03</f>
        <v>94.76</v>
      </c>
      <c r="F219" s="9"/>
      <c r="G219" s="110"/>
      <c r="H219" s="112"/>
      <c r="I219" s="113"/>
      <c r="J219" s="123"/>
    </row>
    <row r="220" spans="1:10" ht="12.75">
      <c r="A220" s="140"/>
      <c r="B220" s="141"/>
      <c r="C220" s="87"/>
      <c r="D220" s="8"/>
      <c r="E220" s="69"/>
      <c r="F220" s="9"/>
      <c r="G220" s="142"/>
      <c r="H220" s="112"/>
      <c r="I220" s="143"/>
      <c r="J220" s="123"/>
    </row>
    <row r="221" spans="1:10" ht="42.75" customHeight="1">
      <c r="A221" s="140" t="s">
        <v>8</v>
      </c>
      <c r="B221" s="231" t="s">
        <v>177</v>
      </c>
      <c r="C221" s="231"/>
      <c r="D221" s="231"/>
      <c r="E221" s="69"/>
      <c r="F221" s="9"/>
      <c r="G221" s="142"/>
      <c r="H221" s="112"/>
      <c r="I221" s="143"/>
      <c r="J221" s="123"/>
    </row>
    <row r="222" spans="1:10" ht="16.5" customHeight="1">
      <c r="A222" s="140"/>
      <c r="B222" s="215" t="s">
        <v>174</v>
      </c>
      <c r="C222" s="87" t="s">
        <v>6</v>
      </c>
      <c r="D222" s="8"/>
      <c r="E222" s="63">
        <v>17</v>
      </c>
      <c r="F222" s="9"/>
      <c r="G222" s="110"/>
      <c r="H222" s="112"/>
      <c r="I222" s="113"/>
      <c r="J222" s="123"/>
    </row>
    <row r="223" spans="1:10" ht="15.75" customHeight="1">
      <c r="A223" s="140"/>
      <c r="B223" s="215" t="s">
        <v>175</v>
      </c>
      <c r="C223" s="87" t="s">
        <v>6</v>
      </c>
      <c r="D223" s="8"/>
      <c r="E223" s="63">
        <v>20</v>
      </c>
      <c r="F223" s="9"/>
      <c r="G223" s="110"/>
      <c r="H223" s="112"/>
      <c r="I223" s="113"/>
      <c r="J223" s="123"/>
    </row>
    <row r="224" spans="1:10" ht="16.5" customHeight="1">
      <c r="A224" s="140"/>
      <c r="B224" s="215" t="s">
        <v>176</v>
      </c>
      <c r="C224" s="87" t="s">
        <v>6</v>
      </c>
      <c r="D224" s="8"/>
      <c r="E224" s="63">
        <f>27+25</f>
        <v>52</v>
      </c>
      <c r="F224" s="9"/>
      <c r="G224" s="110"/>
      <c r="H224" s="112"/>
      <c r="I224" s="113"/>
      <c r="J224" s="123"/>
    </row>
    <row r="225" spans="1:10" ht="12.75">
      <c r="A225" s="140"/>
      <c r="B225" s="141"/>
      <c r="C225" s="87"/>
      <c r="D225" s="8"/>
      <c r="E225" s="69"/>
      <c r="F225" s="9"/>
      <c r="G225" s="142"/>
      <c r="H225" s="112"/>
      <c r="I225" s="143"/>
      <c r="J225" s="123"/>
    </row>
    <row r="226" spans="1:9" ht="12.75">
      <c r="A226" s="160" t="s">
        <v>9</v>
      </c>
      <c r="B226" s="145" t="s">
        <v>77</v>
      </c>
      <c r="C226" s="87" t="s">
        <v>7</v>
      </c>
      <c r="D226" s="8"/>
      <c r="E226" s="77">
        <v>2</v>
      </c>
      <c r="F226" s="69"/>
      <c r="G226" s="79"/>
      <c r="H226" s="146"/>
      <c r="I226" s="110"/>
    </row>
    <row r="227" spans="1:9" ht="12.75">
      <c r="A227" s="144"/>
      <c r="B227" s="145"/>
      <c r="C227" s="87"/>
      <c r="D227" s="8"/>
      <c r="E227" s="78"/>
      <c r="F227" s="69"/>
      <c r="G227" s="81"/>
      <c r="H227" s="146"/>
      <c r="I227" s="142"/>
    </row>
    <row r="228" spans="1:9" ht="12.75">
      <c r="A228" s="160" t="s">
        <v>12</v>
      </c>
      <c r="B228" s="145" t="s">
        <v>78</v>
      </c>
      <c r="C228" s="87" t="s">
        <v>7</v>
      </c>
      <c r="D228" s="8"/>
      <c r="E228" s="77">
        <v>16</v>
      </c>
      <c r="F228" s="69"/>
      <c r="G228" s="79"/>
      <c r="H228" s="146"/>
      <c r="I228" s="110"/>
    </row>
    <row r="229" spans="1:9" ht="12.75">
      <c r="A229" s="144"/>
      <c r="B229" s="145"/>
      <c r="C229" s="87"/>
      <c r="D229" s="8"/>
      <c r="E229" s="78"/>
      <c r="F229" s="69"/>
      <c r="G229" s="81"/>
      <c r="H229" s="146"/>
      <c r="I229" s="142"/>
    </row>
    <row r="230" spans="1:9" ht="38.25">
      <c r="A230" s="160" t="s">
        <v>13</v>
      </c>
      <c r="B230" s="145" t="s">
        <v>190</v>
      </c>
      <c r="C230" s="87" t="s">
        <v>7</v>
      </c>
      <c r="D230" s="8"/>
      <c r="E230" s="77">
        <v>8</v>
      </c>
      <c r="F230" s="69"/>
      <c r="G230" s="79"/>
      <c r="H230" s="146"/>
      <c r="I230" s="110"/>
    </row>
    <row r="231" spans="1:10" ht="12.75">
      <c r="A231" s="140"/>
      <c r="B231" s="141"/>
      <c r="C231" s="87"/>
      <c r="D231" s="8"/>
      <c r="E231" s="69"/>
      <c r="F231" s="9"/>
      <c r="G231" s="142"/>
      <c r="H231" s="112"/>
      <c r="I231" s="143"/>
      <c r="J231" s="123"/>
    </row>
    <row r="232" spans="1:10" ht="12.75">
      <c r="A232" s="140"/>
      <c r="B232" s="154" t="s">
        <v>86</v>
      </c>
      <c r="C232" s="87"/>
      <c r="D232" s="8"/>
      <c r="E232" s="69"/>
      <c r="F232" s="9"/>
      <c r="G232" s="142"/>
      <c r="H232" s="112"/>
      <c r="I232" s="143"/>
      <c r="J232" s="123"/>
    </row>
    <row r="233" spans="1:10" ht="12.75">
      <c r="A233" s="140"/>
      <c r="B233" s="154"/>
      <c r="C233" s="87"/>
      <c r="D233" s="8"/>
      <c r="E233" s="69"/>
      <c r="F233" s="9"/>
      <c r="G233" s="142"/>
      <c r="H233" s="112"/>
      <c r="I233" s="143"/>
      <c r="J233" s="123"/>
    </row>
    <row r="234" spans="1:10" ht="25.5">
      <c r="A234" s="160" t="s">
        <v>1</v>
      </c>
      <c r="B234" s="145" t="s">
        <v>178</v>
      </c>
      <c r="C234" s="87" t="s">
        <v>7</v>
      </c>
      <c r="D234" s="8"/>
      <c r="E234" s="77">
        <v>2</v>
      </c>
      <c r="F234" s="69"/>
      <c r="G234" s="79"/>
      <c r="H234" s="146"/>
      <c r="I234" s="110"/>
      <c r="J234" s="123"/>
    </row>
    <row r="235" spans="1:10" ht="12.75">
      <c r="A235" s="140"/>
      <c r="B235" s="154"/>
      <c r="C235" s="87"/>
      <c r="D235" s="8"/>
      <c r="E235" s="69"/>
      <c r="F235" s="9"/>
      <c r="G235" s="142"/>
      <c r="H235" s="112"/>
      <c r="I235" s="143"/>
      <c r="J235" s="123"/>
    </row>
    <row r="236" spans="1:10" ht="12.75">
      <c r="A236" s="160" t="s">
        <v>8</v>
      </c>
      <c r="B236" s="145" t="s">
        <v>179</v>
      </c>
      <c r="C236" s="87" t="s">
        <v>7</v>
      </c>
      <c r="D236" s="8"/>
      <c r="E236" s="77">
        <v>1</v>
      </c>
      <c r="F236" s="78"/>
      <c r="G236" s="110"/>
      <c r="H236" s="159"/>
      <c r="I236" s="110"/>
      <c r="J236" s="123"/>
    </row>
    <row r="237" spans="1:10" ht="12.75">
      <c r="A237" s="140"/>
      <c r="B237" s="154"/>
      <c r="C237" s="87"/>
      <c r="D237" s="8"/>
      <c r="E237" s="69"/>
      <c r="F237" s="9"/>
      <c r="G237" s="142"/>
      <c r="H237" s="112"/>
      <c r="I237" s="143"/>
      <c r="J237" s="123"/>
    </row>
    <row r="238" spans="1:10" ht="12.75">
      <c r="A238" s="155" t="s">
        <v>9</v>
      </c>
      <c r="B238" s="145" t="s">
        <v>85</v>
      </c>
      <c r="C238" s="87" t="s">
        <v>7</v>
      </c>
      <c r="D238" s="147"/>
      <c r="E238" s="77">
        <v>1</v>
      </c>
      <c r="F238" s="148"/>
      <c r="G238" s="82"/>
      <c r="H238" s="157"/>
      <c r="I238" s="158"/>
      <c r="J238" s="123"/>
    </row>
    <row r="239" spans="1:10" ht="12.75">
      <c r="A239" s="140"/>
      <c r="B239" s="154"/>
      <c r="C239" s="87"/>
      <c r="D239" s="8"/>
      <c r="E239" s="69"/>
      <c r="F239" s="9"/>
      <c r="G239" s="142"/>
      <c r="H239" s="112"/>
      <c r="I239" s="143"/>
      <c r="J239" s="123"/>
    </row>
    <row r="240" spans="1:10" ht="12.75">
      <c r="A240" s="155" t="s">
        <v>12</v>
      </c>
      <c r="B240" s="38" t="s">
        <v>84</v>
      </c>
      <c r="C240" s="87" t="s">
        <v>7</v>
      </c>
      <c r="D240" s="147"/>
      <c r="E240" s="77">
        <v>1</v>
      </c>
      <c r="F240" s="148"/>
      <c r="G240" s="82"/>
      <c r="H240" s="157"/>
      <c r="I240" s="158"/>
      <c r="J240" s="123"/>
    </row>
    <row r="241" spans="1:10" ht="12.75">
      <c r="A241" s="140"/>
      <c r="B241" s="154"/>
      <c r="C241" s="87"/>
      <c r="D241" s="8"/>
      <c r="E241" s="69"/>
      <c r="F241" s="9"/>
      <c r="G241" s="142"/>
      <c r="H241" s="112"/>
      <c r="I241" s="143"/>
      <c r="J241" s="123"/>
    </row>
    <row r="242" spans="1:10" ht="12.75">
      <c r="A242" s="155" t="s">
        <v>13</v>
      </c>
      <c r="B242" s="38" t="s">
        <v>180</v>
      </c>
      <c r="C242" s="87" t="s">
        <v>7</v>
      </c>
      <c r="D242" s="147"/>
      <c r="E242" s="77">
        <v>1</v>
      </c>
      <c r="F242" s="148"/>
      <c r="G242" s="82"/>
      <c r="H242" s="157"/>
      <c r="I242" s="158"/>
      <c r="J242" s="123"/>
    </row>
    <row r="243" spans="1:10" ht="12.75">
      <c r="A243" s="140"/>
      <c r="B243" s="154"/>
      <c r="C243" s="87"/>
      <c r="D243" s="8"/>
      <c r="E243" s="69"/>
      <c r="F243" s="9"/>
      <c r="G243" s="142"/>
      <c r="H243" s="112"/>
      <c r="I243" s="143"/>
      <c r="J243" s="123"/>
    </row>
    <row r="244" spans="1:10" ht="12.75">
      <c r="A244" s="160" t="s">
        <v>14</v>
      </c>
      <c r="B244" s="145" t="s">
        <v>83</v>
      </c>
      <c r="C244" s="87" t="s">
        <v>7</v>
      </c>
      <c r="D244" s="8"/>
      <c r="E244" s="161">
        <v>1</v>
      </c>
      <c r="F244" s="69"/>
      <c r="G244" s="110"/>
      <c r="H244" s="159"/>
      <c r="I244" s="110"/>
      <c r="J244" s="123"/>
    </row>
    <row r="245" spans="1:10" ht="12.75">
      <c r="A245" s="140"/>
      <c r="B245" s="154"/>
      <c r="C245" s="87"/>
      <c r="D245" s="8"/>
      <c r="E245" s="69"/>
      <c r="F245" s="9"/>
      <c r="G245" s="142"/>
      <c r="H245" s="112"/>
      <c r="I245" s="143"/>
      <c r="J245" s="123"/>
    </row>
    <row r="246" spans="1:10" ht="12.75">
      <c r="A246" s="140"/>
      <c r="B246" s="154" t="s">
        <v>87</v>
      </c>
      <c r="C246" s="87"/>
      <c r="D246" s="8"/>
      <c r="E246" s="69"/>
      <c r="F246" s="9"/>
      <c r="G246" s="142"/>
      <c r="H246" s="112"/>
      <c r="I246" s="143"/>
      <c r="J246" s="123"/>
    </row>
    <row r="247" spans="1:10" ht="12.75">
      <c r="A247" s="140"/>
      <c r="B247" s="154"/>
      <c r="C247" s="87"/>
      <c r="D247" s="8"/>
      <c r="E247" s="69"/>
      <c r="F247" s="9"/>
      <c r="G247" s="142"/>
      <c r="H247" s="112"/>
      <c r="I247" s="143"/>
      <c r="J247" s="123"/>
    </row>
    <row r="248" spans="1:10" ht="25.5">
      <c r="A248" s="155" t="s">
        <v>1</v>
      </c>
      <c r="B248" s="156" t="s">
        <v>88</v>
      </c>
      <c r="C248" s="87" t="s">
        <v>7</v>
      </c>
      <c r="D248" s="8"/>
      <c r="E248" s="77">
        <v>1</v>
      </c>
      <c r="F248" s="147"/>
      <c r="G248" s="82"/>
      <c r="H248" s="157"/>
      <c r="I248" s="158"/>
      <c r="J248" s="123"/>
    </row>
    <row r="249" spans="1:10" ht="12.75">
      <c r="A249" s="144"/>
      <c r="B249" s="154"/>
      <c r="C249" s="87"/>
      <c r="D249" s="8"/>
      <c r="E249" s="78"/>
      <c r="F249" s="9"/>
      <c r="G249" s="78"/>
      <c r="H249" s="112"/>
      <c r="I249" s="143"/>
      <c r="J249" s="123"/>
    </row>
    <row r="250" spans="1:10" ht="12.75">
      <c r="A250" s="144" t="s">
        <v>8</v>
      </c>
      <c r="B250" s="38" t="s">
        <v>94</v>
      </c>
      <c r="C250" s="87" t="s">
        <v>7</v>
      </c>
      <c r="D250" s="8"/>
      <c r="E250" s="77">
        <v>1</v>
      </c>
      <c r="F250" s="69"/>
      <c r="G250" s="82"/>
      <c r="H250" s="159"/>
      <c r="I250" s="110"/>
      <c r="J250" s="123"/>
    </row>
    <row r="251" spans="1:10" ht="12.75">
      <c r="A251" s="144"/>
      <c r="B251" s="154"/>
      <c r="C251" s="87"/>
      <c r="D251" s="8"/>
      <c r="E251" s="78"/>
      <c r="F251" s="9"/>
      <c r="G251" s="78"/>
      <c r="H251" s="112"/>
      <c r="I251" s="143"/>
      <c r="J251" s="123"/>
    </row>
    <row r="252" spans="1:10" ht="12.75">
      <c r="A252" s="155" t="s">
        <v>9</v>
      </c>
      <c r="B252" s="38" t="s">
        <v>90</v>
      </c>
      <c r="C252" s="87" t="s">
        <v>7</v>
      </c>
      <c r="D252" s="8"/>
      <c r="E252" s="77">
        <v>1</v>
      </c>
      <c r="F252" s="147"/>
      <c r="G252" s="82"/>
      <c r="H252" s="157"/>
      <c r="I252" s="158"/>
      <c r="J252" s="123"/>
    </row>
    <row r="253" spans="1:10" ht="12.75">
      <c r="A253" s="144"/>
      <c r="B253" s="154"/>
      <c r="C253" s="87"/>
      <c r="D253" s="8"/>
      <c r="E253" s="78"/>
      <c r="F253" s="9"/>
      <c r="G253" s="78"/>
      <c r="H253" s="112"/>
      <c r="I253" s="143"/>
      <c r="J253" s="123"/>
    </row>
    <row r="254" spans="1:10" ht="12.75">
      <c r="A254" s="155" t="s">
        <v>12</v>
      </c>
      <c r="B254" s="145" t="s">
        <v>91</v>
      </c>
      <c r="C254" s="87" t="s">
        <v>7</v>
      </c>
      <c r="D254" s="8"/>
      <c r="E254" s="77">
        <v>1</v>
      </c>
      <c r="F254" s="147"/>
      <c r="G254" s="82"/>
      <c r="H254" s="157"/>
      <c r="I254" s="158"/>
      <c r="J254" s="123"/>
    </row>
    <row r="255" spans="1:10" ht="12.75">
      <c r="A255" s="144"/>
      <c r="B255" s="154"/>
      <c r="C255" s="87"/>
      <c r="D255" s="8"/>
      <c r="E255" s="78"/>
      <c r="F255" s="9"/>
      <c r="G255" s="78"/>
      <c r="H255" s="112"/>
      <c r="I255" s="143"/>
      <c r="J255" s="123"/>
    </row>
    <row r="256" spans="1:10" ht="12.75">
      <c r="A256" s="144" t="s">
        <v>13</v>
      </c>
      <c r="B256" s="38" t="s">
        <v>184</v>
      </c>
      <c r="C256" s="87" t="s">
        <v>7</v>
      </c>
      <c r="D256" s="8"/>
      <c r="E256" s="77">
        <v>1</v>
      </c>
      <c r="F256" s="69"/>
      <c r="G256" s="82"/>
      <c r="H256" s="159"/>
      <c r="I256" s="110"/>
      <c r="J256" s="123"/>
    </row>
    <row r="257" spans="1:10" ht="12.75">
      <c r="A257" s="144"/>
      <c r="B257" s="154"/>
      <c r="C257" s="87"/>
      <c r="D257" s="8"/>
      <c r="E257" s="78"/>
      <c r="F257" s="9"/>
      <c r="G257" s="78"/>
      <c r="H257" s="112"/>
      <c r="I257" s="143"/>
      <c r="J257" s="123"/>
    </row>
    <row r="258" spans="1:10" ht="12.75">
      <c r="A258" s="144" t="s">
        <v>14</v>
      </c>
      <c r="B258" s="38" t="s">
        <v>182</v>
      </c>
      <c r="C258" s="87" t="s">
        <v>7</v>
      </c>
      <c r="D258" s="8"/>
      <c r="E258" s="77">
        <v>2</v>
      </c>
      <c r="F258" s="69"/>
      <c r="G258" s="82"/>
      <c r="H258" s="159"/>
      <c r="I258" s="110"/>
      <c r="J258" s="123"/>
    </row>
    <row r="259" spans="1:10" ht="12.75">
      <c r="A259" s="144"/>
      <c r="B259" s="154"/>
      <c r="C259" s="87"/>
      <c r="D259" s="8"/>
      <c r="E259" s="78"/>
      <c r="F259" s="9"/>
      <c r="G259" s="78"/>
      <c r="H259" s="112"/>
      <c r="I259" s="143"/>
      <c r="J259" s="123"/>
    </row>
    <row r="260" spans="1:10" ht="12.75">
      <c r="A260" s="144" t="s">
        <v>15</v>
      </c>
      <c r="B260" s="38" t="s">
        <v>183</v>
      </c>
      <c r="C260" s="87" t="s">
        <v>7</v>
      </c>
      <c r="D260" s="8"/>
      <c r="E260" s="77">
        <v>3</v>
      </c>
      <c r="F260" s="69"/>
      <c r="G260" s="82"/>
      <c r="H260" s="159"/>
      <c r="I260" s="110"/>
      <c r="J260" s="123"/>
    </row>
    <row r="261" spans="1:10" ht="12.75">
      <c r="A261" s="144"/>
      <c r="B261" s="154"/>
      <c r="C261" s="87"/>
      <c r="D261" s="8"/>
      <c r="E261" s="78"/>
      <c r="F261" s="9"/>
      <c r="G261" s="78"/>
      <c r="H261" s="112"/>
      <c r="I261" s="143"/>
      <c r="J261" s="123"/>
    </row>
    <row r="262" spans="1:10" ht="12.75">
      <c r="A262" s="144" t="s">
        <v>16</v>
      </c>
      <c r="B262" s="38" t="s">
        <v>181</v>
      </c>
      <c r="C262" s="87" t="s">
        <v>7</v>
      </c>
      <c r="D262" s="8"/>
      <c r="E262" s="77">
        <v>2</v>
      </c>
      <c r="F262" s="69"/>
      <c r="G262" s="82"/>
      <c r="H262" s="159"/>
      <c r="I262" s="110"/>
      <c r="J262" s="123"/>
    </row>
    <row r="263" spans="1:10" ht="12.75">
      <c r="A263" s="140"/>
      <c r="B263" s="154"/>
      <c r="C263" s="87"/>
      <c r="D263" s="8"/>
      <c r="E263" s="69"/>
      <c r="F263" s="9"/>
      <c r="G263" s="80"/>
      <c r="H263" s="112"/>
      <c r="I263" s="143"/>
      <c r="J263" s="123"/>
    </row>
    <row r="264" spans="1:10" ht="12.75">
      <c r="A264" s="140"/>
      <c r="B264" s="154" t="s">
        <v>92</v>
      </c>
      <c r="C264" s="87"/>
      <c r="D264" s="8"/>
      <c r="E264" s="69"/>
      <c r="F264" s="9"/>
      <c r="G264" s="80"/>
      <c r="H264" s="112"/>
      <c r="I264" s="143"/>
      <c r="J264" s="123"/>
    </row>
    <row r="265" spans="1:10" ht="12.75">
      <c r="A265" s="140"/>
      <c r="B265" s="154"/>
      <c r="C265" s="87"/>
      <c r="D265" s="8"/>
      <c r="E265" s="69"/>
      <c r="F265" s="9"/>
      <c r="G265" s="80"/>
      <c r="H265" s="112"/>
      <c r="I265" s="143"/>
      <c r="J265" s="123"/>
    </row>
    <row r="266" spans="1:10" ht="25.5">
      <c r="A266" s="155" t="s">
        <v>1</v>
      </c>
      <c r="B266" s="156" t="s">
        <v>88</v>
      </c>
      <c r="C266" s="87" t="s">
        <v>7</v>
      </c>
      <c r="D266" s="8"/>
      <c r="E266" s="77">
        <v>3</v>
      </c>
      <c r="F266" s="147"/>
      <c r="G266" s="82"/>
      <c r="H266" s="157"/>
      <c r="I266" s="158"/>
      <c r="J266" s="123"/>
    </row>
    <row r="267" spans="1:10" ht="12.75">
      <c r="A267" s="155"/>
      <c r="B267" s="38"/>
      <c r="C267" s="87"/>
      <c r="D267" s="8"/>
      <c r="E267" s="216"/>
      <c r="F267" s="147"/>
      <c r="G267" s="148"/>
      <c r="H267" s="157"/>
      <c r="I267" s="217"/>
      <c r="J267" s="123"/>
    </row>
    <row r="268" spans="1:10" ht="12.75">
      <c r="A268" s="144" t="s">
        <v>8</v>
      </c>
      <c r="B268" s="38" t="s">
        <v>89</v>
      </c>
      <c r="C268" s="87" t="s">
        <v>7</v>
      </c>
      <c r="D268" s="8"/>
      <c r="E268" s="77">
        <v>3</v>
      </c>
      <c r="F268" s="69"/>
      <c r="G268" s="82"/>
      <c r="H268" s="159"/>
      <c r="I268" s="110"/>
      <c r="J268" s="123"/>
    </row>
    <row r="269" spans="1:10" ht="12.75">
      <c r="A269" s="155"/>
      <c r="B269" s="38"/>
      <c r="C269" s="87"/>
      <c r="D269" s="8"/>
      <c r="E269" s="216"/>
      <c r="F269" s="147"/>
      <c r="G269" s="148"/>
      <c r="H269" s="157"/>
      <c r="I269" s="217"/>
      <c r="J269" s="123"/>
    </row>
    <row r="270" spans="1:10" ht="12.75">
      <c r="A270" s="155" t="s">
        <v>9</v>
      </c>
      <c r="B270" s="38" t="s">
        <v>90</v>
      </c>
      <c r="C270" s="87" t="s">
        <v>7</v>
      </c>
      <c r="D270" s="8"/>
      <c r="E270" s="77">
        <v>3</v>
      </c>
      <c r="F270" s="147"/>
      <c r="G270" s="82"/>
      <c r="H270" s="157"/>
      <c r="I270" s="158"/>
      <c r="J270" s="123"/>
    </row>
    <row r="271" spans="1:10" ht="12.75">
      <c r="A271" s="155"/>
      <c r="B271" s="38"/>
      <c r="C271" s="87"/>
      <c r="D271" s="8"/>
      <c r="E271" s="216"/>
      <c r="F271" s="147"/>
      <c r="G271" s="148"/>
      <c r="H271" s="157"/>
      <c r="I271" s="217"/>
      <c r="J271" s="123"/>
    </row>
    <row r="272" spans="1:10" ht="12.75">
      <c r="A272" s="155" t="s">
        <v>12</v>
      </c>
      <c r="B272" s="145" t="s">
        <v>91</v>
      </c>
      <c r="C272" s="87" t="s">
        <v>7</v>
      </c>
      <c r="D272" s="8"/>
      <c r="E272" s="77">
        <v>3</v>
      </c>
      <c r="F272" s="147"/>
      <c r="G272" s="82"/>
      <c r="H272" s="157"/>
      <c r="I272" s="158"/>
      <c r="J272" s="123"/>
    </row>
    <row r="273" spans="1:10" ht="10.5" customHeight="1">
      <c r="A273" s="140"/>
      <c r="B273" s="154"/>
      <c r="C273" s="87"/>
      <c r="D273" s="8"/>
      <c r="E273" s="69"/>
      <c r="F273" s="9"/>
      <c r="G273" s="142"/>
      <c r="H273" s="112"/>
      <c r="I273" s="143"/>
      <c r="J273" s="123"/>
    </row>
    <row r="274" spans="1:10" ht="12.75">
      <c r="A274" s="140"/>
      <c r="B274" s="154" t="s">
        <v>93</v>
      </c>
      <c r="C274" s="87"/>
      <c r="D274" s="8"/>
      <c r="E274" s="69"/>
      <c r="F274" s="9"/>
      <c r="G274" s="142"/>
      <c r="H274" s="112"/>
      <c r="I274" s="143"/>
      <c r="J274" s="123"/>
    </row>
    <row r="275" spans="1:10" ht="12.75">
      <c r="A275" s="140"/>
      <c r="B275" s="154"/>
      <c r="C275" s="87"/>
      <c r="D275" s="8"/>
      <c r="E275" s="69"/>
      <c r="F275" s="9"/>
      <c r="G275" s="142"/>
      <c r="H275" s="112"/>
      <c r="I275" s="143"/>
      <c r="J275" s="123"/>
    </row>
    <row r="276" spans="1:10" ht="12.75">
      <c r="A276" s="155" t="s">
        <v>1</v>
      </c>
      <c r="B276" s="38" t="s">
        <v>84</v>
      </c>
      <c r="C276" s="87" t="s">
        <v>7</v>
      </c>
      <c r="D276" s="147"/>
      <c r="E276" s="77">
        <v>1</v>
      </c>
      <c r="F276" s="148"/>
      <c r="G276" s="82"/>
      <c r="H276" s="157"/>
      <c r="I276" s="158"/>
      <c r="J276" s="123"/>
    </row>
    <row r="277" spans="1:10" ht="12.75">
      <c r="A277" s="140"/>
      <c r="B277" s="154"/>
      <c r="C277" s="87"/>
      <c r="D277" s="8"/>
      <c r="E277" s="69"/>
      <c r="F277" s="9"/>
      <c r="G277" s="142"/>
      <c r="H277" s="112"/>
      <c r="I277" s="143"/>
      <c r="J277" s="123"/>
    </row>
    <row r="278" spans="1:10" ht="12.75">
      <c r="A278" s="160" t="s">
        <v>8</v>
      </c>
      <c r="B278" s="145" t="s">
        <v>185</v>
      </c>
      <c r="C278" s="87" t="s">
        <v>7</v>
      </c>
      <c r="D278" s="8"/>
      <c r="E278" s="77">
        <v>1</v>
      </c>
      <c r="F278" s="78"/>
      <c r="G278" s="110"/>
      <c r="H278" s="159"/>
      <c r="I278" s="110"/>
      <c r="J278" s="123"/>
    </row>
    <row r="279" spans="1:10" ht="12.75">
      <c r="A279" s="140"/>
      <c r="B279" s="154"/>
      <c r="C279" s="87"/>
      <c r="D279" s="8"/>
      <c r="E279" s="69"/>
      <c r="F279" s="9"/>
      <c r="G279" s="142"/>
      <c r="H279" s="112"/>
      <c r="I279" s="143"/>
      <c r="J279" s="123"/>
    </row>
    <row r="280" spans="1:10" ht="12.75">
      <c r="A280" s="155" t="s">
        <v>9</v>
      </c>
      <c r="B280" s="145" t="s">
        <v>79</v>
      </c>
      <c r="C280" s="87" t="s">
        <v>7</v>
      </c>
      <c r="D280" s="147"/>
      <c r="E280" s="161">
        <v>1</v>
      </c>
      <c r="F280" s="147"/>
      <c r="G280" s="158"/>
      <c r="H280" s="157"/>
      <c r="I280" s="158"/>
      <c r="J280" s="123"/>
    </row>
    <row r="281" spans="1:10" ht="12.75">
      <c r="A281" s="140"/>
      <c r="B281" s="154"/>
      <c r="C281" s="87"/>
      <c r="D281" s="8"/>
      <c r="E281" s="69"/>
      <c r="F281" s="9"/>
      <c r="G281" s="142"/>
      <c r="H281" s="112"/>
      <c r="I281" s="143"/>
      <c r="J281" s="123"/>
    </row>
    <row r="282" spans="1:10" ht="12.75">
      <c r="A282" s="160" t="s">
        <v>12</v>
      </c>
      <c r="B282" s="38" t="s">
        <v>186</v>
      </c>
      <c r="C282" s="87" t="s">
        <v>7</v>
      </c>
      <c r="D282" s="8"/>
      <c r="E282" s="161">
        <v>1</v>
      </c>
      <c r="F282" s="69"/>
      <c r="G282" s="110"/>
      <c r="H282" s="159"/>
      <c r="I282" s="110"/>
      <c r="J282" s="123"/>
    </row>
    <row r="283" spans="1:10" ht="12.75">
      <c r="A283" s="140"/>
      <c r="B283" s="154"/>
      <c r="C283" s="87"/>
      <c r="D283" s="8"/>
      <c r="E283" s="69"/>
      <c r="F283" s="9"/>
      <c r="G283" s="142"/>
      <c r="H283" s="112"/>
      <c r="I283" s="143"/>
      <c r="J283" s="123"/>
    </row>
    <row r="284" spans="1:10" ht="12.75">
      <c r="A284" s="155" t="s">
        <v>13</v>
      </c>
      <c r="B284" s="145" t="s">
        <v>80</v>
      </c>
      <c r="C284" s="87" t="s">
        <v>7</v>
      </c>
      <c r="D284" s="147"/>
      <c r="E284" s="161">
        <v>1</v>
      </c>
      <c r="F284" s="147"/>
      <c r="G284" s="158"/>
      <c r="H284" s="157"/>
      <c r="I284" s="158"/>
      <c r="J284" s="123"/>
    </row>
    <row r="285" spans="1:10" ht="12.75">
      <c r="A285" s="140"/>
      <c r="B285" s="154"/>
      <c r="C285" s="87"/>
      <c r="D285" s="8"/>
      <c r="E285" s="69"/>
      <c r="F285" s="9"/>
      <c r="G285" s="142"/>
      <c r="H285" s="112"/>
      <c r="I285" s="143"/>
      <c r="J285" s="123"/>
    </row>
    <row r="286" spans="1:10" ht="12.75">
      <c r="A286" s="155" t="s">
        <v>14</v>
      </c>
      <c r="B286" s="145" t="s">
        <v>81</v>
      </c>
      <c r="C286" s="87" t="s">
        <v>7</v>
      </c>
      <c r="D286" s="147"/>
      <c r="E286" s="161">
        <v>1</v>
      </c>
      <c r="F286" s="147"/>
      <c r="G286" s="158"/>
      <c r="H286" s="157"/>
      <c r="I286" s="158"/>
      <c r="J286" s="123"/>
    </row>
    <row r="287" spans="1:10" ht="12.75">
      <c r="A287" s="140"/>
      <c r="B287" s="154"/>
      <c r="C287" s="87"/>
      <c r="D287" s="8"/>
      <c r="E287" s="69"/>
      <c r="F287" s="9"/>
      <c r="G287" s="142"/>
      <c r="H287" s="112"/>
      <c r="I287" s="143"/>
      <c r="J287" s="123"/>
    </row>
    <row r="288" spans="1:10" ht="12.75">
      <c r="A288" s="155" t="s">
        <v>15</v>
      </c>
      <c r="B288" s="38" t="s">
        <v>82</v>
      </c>
      <c r="C288" s="87" t="s">
        <v>7</v>
      </c>
      <c r="D288" s="147"/>
      <c r="E288" s="161">
        <v>1</v>
      </c>
      <c r="F288" s="147"/>
      <c r="G288" s="158"/>
      <c r="H288" s="157"/>
      <c r="I288" s="158"/>
      <c r="J288" s="123"/>
    </row>
    <row r="289" spans="1:10" ht="12.75">
      <c r="A289" s="140"/>
      <c r="B289" s="154"/>
      <c r="C289" s="87"/>
      <c r="D289" s="8"/>
      <c r="E289" s="69"/>
      <c r="F289" s="9"/>
      <c r="G289" s="142"/>
      <c r="H289" s="112"/>
      <c r="I289" s="143"/>
      <c r="J289" s="123"/>
    </row>
    <row r="290" spans="1:10" ht="12.75">
      <c r="A290" s="160" t="s">
        <v>16</v>
      </c>
      <c r="B290" s="145" t="s">
        <v>83</v>
      </c>
      <c r="C290" s="87" t="s">
        <v>7</v>
      </c>
      <c r="D290" s="8"/>
      <c r="E290" s="161">
        <v>1</v>
      </c>
      <c r="F290" s="69"/>
      <c r="G290" s="110"/>
      <c r="H290" s="159"/>
      <c r="I290" s="110"/>
      <c r="J290" s="123"/>
    </row>
    <row r="291" spans="1:10" ht="12.75">
      <c r="A291" s="140"/>
      <c r="B291" s="154"/>
      <c r="C291" s="87"/>
      <c r="D291" s="8"/>
      <c r="E291" s="69"/>
      <c r="F291" s="9"/>
      <c r="G291" s="142"/>
      <c r="H291" s="112"/>
      <c r="I291" s="143"/>
      <c r="J291" s="123"/>
    </row>
    <row r="292" spans="1:10" ht="34.5" customHeight="1">
      <c r="A292" s="160" t="s">
        <v>17</v>
      </c>
      <c r="B292" s="156" t="s">
        <v>187</v>
      </c>
      <c r="C292" s="87" t="s">
        <v>7</v>
      </c>
      <c r="D292" s="8"/>
      <c r="E292" s="161">
        <v>1</v>
      </c>
      <c r="F292" s="69"/>
      <c r="G292" s="110"/>
      <c r="H292" s="159"/>
      <c r="I292" s="110"/>
      <c r="J292" s="123"/>
    </row>
    <row r="293" spans="1:10" ht="12.75">
      <c r="A293" s="140"/>
      <c r="B293" s="154"/>
      <c r="C293" s="87"/>
      <c r="D293" s="8"/>
      <c r="E293" s="69"/>
      <c r="F293" s="9"/>
      <c r="G293" s="142"/>
      <c r="H293" s="112"/>
      <c r="I293" s="143"/>
      <c r="J293" s="123"/>
    </row>
    <row r="294" spans="1:9" ht="24">
      <c r="A294" s="124" t="s">
        <v>20</v>
      </c>
      <c r="B294" s="141" t="s">
        <v>188</v>
      </c>
      <c r="C294" s="87" t="s">
        <v>7</v>
      </c>
      <c r="D294" s="8"/>
      <c r="E294" s="161">
        <v>1</v>
      </c>
      <c r="F294" s="69"/>
      <c r="G294" s="110"/>
      <c r="H294" s="159"/>
      <c r="I294" s="110"/>
    </row>
    <row r="295" spans="1:10" ht="12.75">
      <c r="A295" s="140"/>
      <c r="B295" s="154"/>
      <c r="C295" s="87"/>
      <c r="D295" s="8"/>
      <c r="E295" s="69"/>
      <c r="F295" s="9"/>
      <c r="G295" s="142"/>
      <c r="H295" s="112"/>
      <c r="I295" s="143"/>
      <c r="J295" s="123"/>
    </row>
    <row r="296" spans="1:10" ht="12.75">
      <c r="A296" s="140" t="s">
        <v>21</v>
      </c>
      <c r="B296" s="162" t="s">
        <v>181</v>
      </c>
      <c r="C296" s="87" t="s">
        <v>7</v>
      </c>
      <c r="D296" s="8"/>
      <c r="E296" s="209">
        <v>3</v>
      </c>
      <c r="F296" s="73"/>
      <c r="G296" s="110"/>
      <c r="H296" s="164"/>
      <c r="I296" s="74"/>
      <c r="J296" s="123"/>
    </row>
    <row r="297" spans="1:10" ht="12" customHeight="1">
      <c r="A297" s="140"/>
      <c r="B297" s="154"/>
      <c r="C297" s="87"/>
      <c r="D297" s="8"/>
      <c r="E297" s="69"/>
      <c r="F297" s="9"/>
      <c r="G297" s="142"/>
      <c r="H297" s="112"/>
      <c r="I297" s="143"/>
      <c r="J297" s="123"/>
    </row>
    <row r="298" spans="1:10" ht="12" customHeight="1">
      <c r="A298" s="140" t="s">
        <v>22</v>
      </c>
      <c r="B298" s="162" t="s">
        <v>182</v>
      </c>
      <c r="C298" s="87" t="s">
        <v>7</v>
      </c>
      <c r="D298" s="8"/>
      <c r="E298" s="209">
        <v>2</v>
      </c>
      <c r="F298" s="73"/>
      <c r="G298" s="110"/>
      <c r="H298" s="164"/>
      <c r="I298" s="74"/>
      <c r="J298" s="123"/>
    </row>
    <row r="299" spans="1:10" ht="12" customHeight="1">
      <c r="A299" s="140"/>
      <c r="B299" s="154"/>
      <c r="C299" s="87"/>
      <c r="D299" s="8"/>
      <c r="E299" s="69"/>
      <c r="F299" s="9"/>
      <c r="G299" s="142"/>
      <c r="H299" s="112"/>
      <c r="I299" s="143"/>
      <c r="J299" s="123"/>
    </row>
    <row r="300" spans="1:10" ht="12" customHeight="1">
      <c r="A300" s="140" t="s">
        <v>33</v>
      </c>
      <c r="B300" s="162" t="s">
        <v>183</v>
      </c>
      <c r="C300" s="87" t="s">
        <v>7</v>
      </c>
      <c r="D300" s="8"/>
      <c r="E300" s="209">
        <v>2</v>
      </c>
      <c r="F300" s="73"/>
      <c r="G300" s="110"/>
      <c r="H300" s="164"/>
      <c r="I300" s="74"/>
      <c r="J300" s="123"/>
    </row>
    <row r="301" spans="1:10" ht="12" customHeight="1">
      <c r="A301" s="140"/>
      <c r="B301" s="154"/>
      <c r="C301" s="87"/>
      <c r="D301" s="8"/>
      <c r="E301" s="78"/>
      <c r="F301" s="9"/>
      <c r="G301" s="80"/>
      <c r="H301" s="112"/>
      <c r="I301" s="143"/>
      <c r="J301" s="123"/>
    </row>
    <row r="302" spans="1:10" ht="12" customHeight="1">
      <c r="A302" s="140" t="s">
        <v>36</v>
      </c>
      <c r="B302" s="162" t="s">
        <v>184</v>
      </c>
      <c r="C302" s="87" t="s">
        <v>7</v>
      </c>
      <c r="D302" s="8"/>
      <c r="E302" s="209">
        <v>1</v>
      </c>
      <c r="F302" s="73"/>
      <c r="G302" s="110"/>
      <c r="H302" s="164"/>
      <c r="I302" s="74"/>
      <c r="J302" s="123"/>
    </row>
    <row r="303" spans="1:10" ht="12" customHeight="1">
      <c r="A303" s="140"/>
      <c r="B303" s="154"/>
      <c r="C303" s="87"/>
      <c r="D303" s="8"/>
      <c r="E303" s="69"/>
      <c r="F303" s="9"/>
      <c r="G303" s="142"/>
      <c r="H303" s="112"/>
      <c r="I303" s="143"/>
      <c r="J303" s="123"/>
    </row>
    <row r="304" spans="1:10" ht="12" customHeight="1">
      <c r="A304" s="140" t="s">
        <v>39</v>
      </c>
      <c r="B304" s="149" t="s">
        <v>189</v>
      </c>
      <c r="C304" s="87" t="s">
        <v>7</v>
      </c>
      <c r="D304" s="8"/>
      <c r="E304" s="209">
        <v>1</v>
      </c>
      <c r="F304" s="73"/>
      <c r="G304" s="110"/>
      <c r="H304" s="164"/>
      <c r="I304" s="74"/>
      <c r="J304" s="123"/>
    </row>
    <row r="305" spans="1:10" ht="12" customHeight="1">
      <c r="A305" s="140"/>
      <c r="B305" s="154"/>
      <c r="C305" s="87"/>
      <c r="D305" s="8"/>
      <c r="E305" s="69"/>
      <c r="F305" s="9"/>
      <c r="G305" s="142"/>
      <c r="H305" s="112"/>
      <c r="I305" s="143"/>
      <c r="J305" s="123"/>
    </row>
    <row r="306" spans="1:10" ht="12" customHeight="1">
      <c r="A306" s="160"/>
      <c r="B306" s="156"/>
      <c r="C306" s="87"/>
      <c r="D306" s="8"/>
      <c r="E306" s="165"/>
      <c r="F306" s="69"/>
      <c r="G306" s="166"/>
      <c r="H306" s="159"/>
      <c r="I306" s="142"/>
      <c r="J306" s="153"/>
    </row>
    <row r="307" spans="1:10" ht="15.75" customHeight="1">
      <c r="A307" s="17" t="s">
        <v>114</v>
      </c>
      <c r="B307" s="229" t="s">
        <v>95</v>
      </c>
      <c r="C307" s="229"/>
      <c r="I307" s="205"/>
      <c r="J307" s="153"/>
    </row>
    <row r="308" spans="1:10" ht="15.75" customHeight="1">
      <c r="A308" s="15"/>
      <c r="B308" s="75"/>
      <c r="C308" s="30"/>
      <c r="D308" s="76"/>
      <c r="E308" s="69"/>
      <c r="F308" s="78"/>
      <c r="G308" s="81"/>
      <c r="H308" s="80"/>
      <c r="I308" s="60"/>
      <c r="J308" s="153"/>
    </row>
    <row r="309" spans="1:10" ht="15.75" customHeight="1">
      <c r="A309" s="15" t="s">
        <v>1</v>
      </c>
      <c r="B309" s="19" t="s">
        <v>18</v>
      </c>
      <c r="C309" s="31" t="s">
        <v>11</v>
      </c>
      <c r="D309" s="31"/>
      <c r="E309" s="63">
        <f>90*0.6</f>
        <v>54</v>
      </c>
      <c r="F309" s="9"/>
      <c r="G309" s="103"/>
      <c r="I309" s="64"/>
      <c r="J309" s="153"/>
    </row>
    <row r="310" spans="1:10" ht="15.75" customHeight="1">
      <c r="A310" s="15"/>
      <c r="B310" s="19"/>
      <c r="C310" s="31"/>
      <c r="D310" s="31"/>
      <c r="E310" s="69"/>
      <c r="F310" s="9"/>
      <c r="G310" s="105"/>
      <c r="I310" s="60"/>
      <c r="J310" s="153"/>
    </row>
    <row r="311" spans="1:10" ht="57" customHeight="1">
      <c r="A311" s="15" t="s">
        <v>8</v>
      </c>
      <c r="B311" s="19" t="s">
        <v>191</v>
      </c>
      <c r="C311" s="31" t="s">
        <v>10</v>
      </c>
      <c r="D311" s="31"/>
      <c r="E311" s="63">
        <f>90*0.6*0.1</f>
        <v>5.4</v>
      </c>
      <c r="F311" s="9"/>
      <c r="G311" s="103"/>
      <c r="I311" s="64"/>
      <c r="J311" s="153"/>
    </row>
    <row r="312" spans="1:10" ht="15.75" customHeight="1">
      <c r="A312" s="15"/>
      <c r="B312" s="19"/>
      <c r="C312" s="31"/>
      <c r="D312" s="31"/>
      <c r="E312" s="69"/>
      <c r="F312" s="9"/>
      <c r="G312" s="105"/>
      <c r="I312" s="60"/>
      <c r="J312" s="153"/>
    </row>
    <row r="313" spans="1:10" ht="42" customHeight="1">
      <c r="A313" s="15" t="s">
        <v>9</v>
      </c>
      <c r="B313" s="19" t="s">
        <v>69</v>
      </c>
      <c r="C313" s="31" t="s">
        <v>10</v>
      </c>
      <c r="D313" s="31"/>
      <c r="E313" s="63">
        <f>90*0.3</f>
        <v>27</v>
      </c>
      <c r="F313" s="9"/>
      <c r="G313" s="103"/>
      <c r="I313" s="64"/>
      <c r="J313" s="153"/>
    </row>
    <row r="314" spans="1:10" ht="18" customHeight="1">
      <c r="A314" s="15"/>
      <c r="B314" s="19"/>
      <c r="C314" s="31"/>
      <c r="D314" s="31"/>
      <c r="E314" s="69"/>
      <c r="F314" s="9"/>
      <c r="G314" s="105"/>
      <c r="I314" s="60"/>
      <c r="J314" s="153"/>
    </row>
    <row r="315" spans="1:10" ht="31.5" customHeight="1">
      <c r="A315" s="15" t="s">
        <v>12</v>
      </c>
      <c r="B315" s="108" t="s">
        <v>97</v>
      </c>
      <c r="C315" s="87" t="s">
        <v>7</v>
      </c>
      <c r="D315" s="76"/>
      <c r="E315" s="63">
        <v>1</v>
      </c>
      <c r="F315" s="9"/>
      <c r="G315" s="103"/>
      <c r="I315" s="64"/>
      <c r="J315" s="153"/>
    </row>
    <row r="316" spans="1:10" ht="15.75" customHeight="1">
      <c r="A316" s="93"/>
      <c r="B316" s="92"/>
      <c r="C316" s="23"/>
      <c r="D316" s="8"/>
      <c r="E316" s="78"/>
      <c r="F316" s="78"/>
      <c r="G316" s="81"/>
      <c r="H316" s="91"/>
      <c r="I316" s="60"/>
      <c r="J316" s="153"/>
    </row>
    <row r="317" spans="1:10" ht="28.5" customHeight="1">
      <c r="A317" s="15" t="s">
        <v>13</v>
      </c>
      <c r="B317" s="19" t="s">
        <v>98</v>
      </c>
      <c r="C317" s="87" t="s">
        <v>6</v>
      </c>
      <c r="D317" s="8"/>
      <c r="E317" s="63">
        <v>90</v>
      </c>
      <c r="F317" s="9"/>
      <c r="G317" s="110"/>
      <c r="H317" s="112"/>
      <c r="I317" s="113"/>
      <c r="J317" s="153"/>
    </row>
    <row r="318" spans="1:10" ht="15.75" customHeight="1">
      <c r="A318" s="15"/>
      <c r="B318" s="19"/>
      <c r="C318" s="87"/>
      <c r="D318" s="8"/>
      <c r="E318" s="114"/>
      <c r="F318" s="9"/>
      <c r="G318" s="115"/>
      <c r="H318" s="109"/>
      <c r="I318" s="24"/>
      <c r="J318" s="153"/>
    </row>
    <row r="319" spans="1:10" ht="29.25" customHeight="1">
      <c r="A319" s="15" t="s">
        <v>14</v>
      </c>
      <c r="B319" s="167" t="s">
        <v>107</v>
      </c>
      <c r="C319" s="87" t="s">
        <v>6</v>
      </c>
      <c r="D319" s="8"/>
      <c r="E319" s="63">
        <v>90</v>
      </c>
      <c r="F319" s="9"/>
      <c r="G319" s="110"/>
      <c r="H319" s="112"/>
      <c r="I319" s="113"/>
      <c r="J319" s="153"/>
    </row>
    <row r="320" spans="1:10" ht="15.75" customHeight="1">
      <c r="A320" s="15"/>
      <c r="B320" s="19"/>
      <c r="C320" s="87"/>
      <c r="D320" s="8"/>
      <c r="E320" s="114"/>
      <c r="F320" s="9"/>
      <c r="G320" s="115"/>
      <c r="H320" s="109"/>
      <c r="I320" s="24"/>
      <c r="J320" s="153"/>
    </row>
    <row r="321" spans="1:10" ht="58.5" customHeight="1">
      <c r="A321" s="15" t="s">
        <v>15</v>
      </c>
      <c r="B321" s="228" t="s">
        <v>221</v>
      </c>
      <c r="C321" s="87" t="s">
        <v>6</v>
      </c>
      <c r="D321" s="8"/>
      <c r="E321" s="63">
        <v>90</v>
      </c>
      <c r="F321" s="9"/>
      <c r="G321" s="110"/>
      <c r="H321" s="112"/>
      <c r="I321" s="113"/>
      <c r="J321" s="153"/>
    </row>
    <row r="322" spans="1:19" ht="21" customHeight="1">
      <c r="A322" s="15"/>
      <c r="B322" s="19"/>
      <c r="C322" s="87"/>
      <c r="D322" s="8"/>
      <c r="E322" s="69"/>
      <c r="F322" s="9"/>
      <c r="G322" s="142"/>
      <c r="H322" s="112"/>
      <c r="I322" s="143"/>
      <c r="J322" s="153"/>
      <c r="O322" s="9"/>
      <c r="P322" s="9"/>
      <c r="Q322" s="102"/>
      <c r="R322" s="55"/>
      <c r="S322" s="60"/>
    </row>
    <row r="323" spans="1:18" ht="21" customHeight="1">
      <c r="A323" s="173">
        <v>8</v>
      </c>
      <c r="B323" s="145" t="s">
        <v>109</v>
      </c>
      <c r="C323" s="87" t="s">
        <v>7</v>
      </c>
      <c r="D323" s="76"/>
      <c r="E323" s="63">
        <v>1</v>
      </c>
      <c r="F323" s="9"/>
      <c r="G323" s="103"/>
      <c r="I323" s="64"/>
      <c r="J323" s="153"/>
      <c r="O323" s="69"/>
      <c r="P323" s="69"/>
      <c r="Q323" s="105"/>
      <c r="R323" s="55"/>
    </row>
    <row r="324" spans="1:18" ht="17.25" customHeight="1">
      <c r="A324" s="15"/>
      <c r="B324" s="19"/>
      <c r="C324" s="87"/>
      <c r="D324" s="8"/>
      <c r="E324" s="69"/>
      <c r="F324" s="9"/>
      <c r="G324" s="142"/>
      <c r="H324" s="112"/>
      <c r="I324" s="143"/>
      <c r="J324" s="153"/>
      <c r="K324" s="15"/>
      <c r="L324" s="19"/>
      <c r="M324" s="31"/>
      <c r="N324" s="31"/>
      <c r="O324" s="69"/>
      <c r="P324" s="69"/>
      <c r="Q324" s="105"/>
      <c r="R324" s="55"/>
    </row>
    <row r="325" spans="1:10" ht="15.75" customHeight="1">
      <c r="A325" s="160"/>
      <c r="B325" s="118" t="s">
        <v>99</v>
      </c>
      <c r="C325" s="87"/>
      <c r="D325" s="8"/>
      <c r="E325" s="165"/>
      <c r="F325" s="69"/>
      <c r="G325" s="166"/>
      <c r="H325" s="159"/>
      <c r="I325" s="142"/>
      <c r="J325" s="153"/>
    </row>
    <row r="326" spans="1:10" ht="15.75" customHeight="1">
      <c r="A326" s="160"/>
      <c r="B326" s="156"/>
      <c r="C326" s="87"/>
      <c r="D326" s="8"/>
      <c r="E326" s="165"/>
      <c r="F326" s="69"/>
      <c r="G326" s="166"/>
      <c r="H326" s="159"/>
      <c r="I326" s="142"/>
      <c r="J326" s="153"/>
    </row>
    <row r="327" spans="1:10" ht="15.75" customHeight="1">
      <c r="A327" s="168">
        <f>COUNT(A326+1)</f>
        <v>1</v>
      </c>
      <c r="B327" s="174" t="s">
        <v>100</v>
      </c>
      <c r="C327" s="87"/>
      <c r="D327" s="8"/>
      <c r="E327" s="165"/>
      <c r="F327" s="69"/>
      <c r="G327" s="166"/>
      <c r="H327" s="159"/>
      <c r="I327" s="142"/>
      <c r="J327" s="153"/>
    </row>
    <row r="328" spans="1:10" ht="25.5">
      <c r="A328" s="169"/>
      <c r="B328" s="170" t="s">
        <v>203</v>
      </c>
      <c r="C328" s="16"/>
      <c r="J328" s="153"/>
    </row>
    <row r="329" spans="1:10" ht="12.75">
      <c r="A329" s="171"/>
      <c r="B329" s="172" t="s">
        <v>192</v>
      </c>
      <c r="C329" s="87" t="s">
        <v>6</v>
      </c>
      <c r="D329" s="8"/>
      <c r="E329" s="63">
        <f>57*1.03</f>
        <v>58.71</v>
      </c>
      <c r="F329" s="9"/>
      <c r="G329" s="110"/>
      <c r="H329" s="112"/>
      <c r="I329" s="113"/>
      <c r="J329" s="153"/>
    </row>
    <row r="330" spans="1:10" ht="12.75">
      <c r="A330" s="144"/>
      <c r="B330" s="172" t="s">
        <v>101</v>
      </c>
      <c r="C330" s="87" t="s">
        <v>6</v>
      </c>
      <c r="D330" s="8"/>
      <c r="E330" s="63">
        <f>36*1.3</f>
        <v>46.800000000000004</v>
      </c>
      <c r="F330" s="9"/>
      <c r="G330" s="110"/>
      <c r="H330" s="112"/>
      <c r="I330" s="113"/>
      <c r="J330" s="153"/>
    </row>
    <row r="331" spans="1:10" ht="12.75">
      <c r="A331" s="144"/>
      <c r="B331" s="172"/>
      <c r="C331" s="87"/>
      <c r="D331" s="8"/>
      <c r="E331" s="69"/>
      <c r="F331" s="9"/>
      <c r="G331" s="142"/>
      <c r="H331" s="112"/>
      <c r="I331" s="143"/>
      <c r="J331" s="153"/>
    </row>
    <row r="332" spans="1:10" ht="14.25">
      <c r="A332" s="173">
        <v>2</v>
      </c>
      <c r="B332" s="145" t="s">
        <v>193</v>
      </c>
      <c r="C332" s="87"/>
      <c r="D332" s="8"/>
      <c r="E332" s="69"/>
      <c r="F332" s="9"/>
      <c r="G332" s="142"/>
      <c r="H332" s="112"/>
      <c r="I332" s="143"/>
      <c r="J332" s="153"/>
    </row>
    <row r="333" spans="1:10" ht="12.75">
      <c r="A333" s="171"/>
      <c r="B333" s="172" t="s">
        <v>194</v>
      </c>
      <c r="C333" s="87" t="s">
        <v>7</v>
      </c>
      <c r="D333" s="76"/>
      <c r="E333" s="63">
        <v>2</v>
      </c>
      <c r="F333" s="9"/>
      <c r="G333" s="103"/>
      <c r="I333" s="64"/>
      <c r="J333" s="153"/>
    </row>
    <row r="334" spans="1:10" ht="12.75">
      <c r="A334" s="144"/>
      <c r="B334" s="172"/>
      <c r="C334" s="87"/>
      <c r="D334" s="8"/>
      <c r="E334" s="69"/>
      <c r="F334" s="9"/>
      <c r="G334" s="142"/>
      <c r="H334" s="112"/>
      <c r="I334" s="143"/>
      <c r="J334" s="153"/>
    </row>
    <row r="335" spans="1:10" ht="14.25">
      <c r="A335" s="173">
        <v>3</v>
      </c>
      <c r="B335" s="145" t="s">
        <v>193</v>
      </c>
      <c r="C335" s="87"/>
      <c r="D335" s="8"/>
      <c r="E335" s="69"/>
      <c r="F335" s="9"/>
      <c r="G335" s="142"/>
      <c r="H335" s="112"/>
      <c r="I335" s="143"/>
      <c r="J335" s="153"/>
    </row>
    <row r="336" spans="1:10" ht="12.75">
      <c r="A336" s="171"/>
      <c r="B336" s="172" t="s">
        <v>198</v>
      </c>
      <c r="C336" s="87" t="s">
        <v>7</v>
      </c>
      <c r="D336" s="76"/>
      <c r="E336" s="63">
        <v>1</v>
      </c>
      <c r="F336" s="9"/>
      <c r="G336" s="103"/>
      <c r="I336" s="64"/>
      <c r="J336" s="153"/>
    </row>
    <row r="337" spans="1:10" ht="12.75">
      <c r="A337" s="171"/>
      <c r="B337" s="172"/>
      <c r="C337" s="87"/>
      <c r="D337" s="76"/>
      <c r="E337" s="69"/>
      <c r="F337" s="9"/>
      <c r="G337" s="105"/>
      <c r="I337" s="60"/>
      <c r="J337" s="153"/>
    </row>
    <row r="338" spans="1:10" ht="12.75">
      <c r="A338" s="173">
        <f>COUNT($A$29:A334)+1</f>
        <v>4</v>
      </c>
      <c r="B338" s="145" t="s">
        <v>102</v>
      </c>
      <c r="C338" s="87"/>
      <c r="D338" s="8"/>
      <c r="E338" s="69"/>
      <c r="F338" s="9"/>
      <c r="G338" s="142"/>
      <c r="H338" s="112"/>
      <c r="I338" s="143"/>
      <c r="J338" s="153"/>
    </row>
    <row r="339" spans="1:10" ht="12.75">
      <c r="A339" s="171"/>
      <c r="B339" s="172" t="s">
        <v>196</v>
      </c>
      <c r="C339" s="87" t="s">
        <v>7</v>
      </c>
      <c r="D339" s="76"/>
      <c r="E339" s="63">
        <v>3</v>
      </c>
      <c r="F339" s="9"/>
      <c r="G339" s="103"/>
      <c r="I339" s="64"/>
      <c r="J339" s="153"/>
    </row>
    <row r="340" spans="1:10" ht="12.75">
      <c r="A340" s="171"/>
      <c r="B340" s="172"/>
      <c r="C340" s="87"/>
      <c r="D340" s="76"/>
      <c r="E340" s="69"/>
      <c r="F340" s="9"/>
      <c r="G340" s="105"/>
      <c r="I340" s="60"/>
      <c r="J340" s="153"/>
    </row>
    <row r="341" spans="1:10" ht="12.75">
      <c r="A341" s="173">
        <v>5</v>
      </c>
      <c r="B341" s="175" t="s">
        <v>103</v>
      </c>
      <c r="C341" s="87"/>
      <c r="D341" s="76"/>
      <c r="E341" s="69"/>
      <c r="F341" s="9"/>
      <c r="G341" s="105"/>
      <c r="I341" s="60"/>
      <c r="J341" s="153"/>
    </row>
    <row r="342" spans="1:10" ht="12.75">
      <c r="A342" s="171"/>
      <c r="B342" s="172" t="s">
        <v>197</v>
      </c>
      <c r="C342" s="87" t="s">
        <v>7</v>
      </c>
      <c r="D342" s="76"/>
      <c r="E342" s="63">
        <v>1</v>
      </c>
      <c r="F342" s="9"/>
      <c r="G342" s="103"/>
      <c r="I342" s="64"/>
      <c r="J342" s="153"/>
    </row>
    <row r="343" spans="1:10" ht="12.75">
      <c r="A343" s="171"/>
      <c r="B343" s="172"/>
      <c r="C343" s="87"/>
      <c r="D343" s="76"/>
      <c r="E343" s="69"/>
      <c r="F343" s="9"/>
      <c r="G343" s="105"/>
      <c r="I343" s="60"/>
      <c r="J343" s="153"/>
    </row>
    <row r="344" spans="1:10" ht="38.25">
      <c r="A344" s="173">
        <v>6</v>
      </c>
      <c r="B344" s="145" t="s">
        <v>108</v>
      </c>
      <c r="C344" s="87"/>
      <c r="D344" s="76"/>
      <c r="E344" s="69"/>
      <c r="F344" s="9"/>
      <c r="G344" s="105"/>
      <c r="I344" s="60"/>
      <c r="J344" s="153"/>
    </row>
    <row r="345" spans="1:10" ht="12.75">
      <c r="A345" s="171"/>
      <c r="B345" s="172" t="s">
        <v>195</v>
      </c>
      <c r="C345" s="87" t="s">
        <v>7</v>
      </c>
      <c r="D345" s="76"/>
      <c r="E345" s="63">
        <v>1</v>
      </c>
      <c r="F345" s="9"/>
      <c r="G345" s="103"/>
      <c r="I345" s="64"/>
      <c r="J345" s="153"/>
    </row>
    <row r="346" spans="1:10" ht="12.75">
      <c r="A346" s="171"/>
      <c r="B346" s="172"/>
      <c r="C346" s="87"/>
      <c r="D346" s="76"/>
      <c r="E346" s="69"/>
      <c r="F346" s="9"/>
      <c r="G346" s="105"/>
      <c r="I346" s="60"/>
      <c r="J346" s="153"/>
    </row>
    <row r="347" spans="1:10" ht="25.5">
      <c r="A347" s="173">
        <v>7</v>
      </c>
      <c r="B347" s="145" t="s">
        <v>105</v>
      </c>
      <c r="C347" s="87"/>
      <c r="D347" s="76"/>
      <c r="E347" s="69"/>
      <c r="F347" s="9"/>
      <c r="G347" s="105"/>
      <c r="I347" s="60"/>
      <c r="J347" s="153"/>
    </row>
    <row r="348" spans="1:10" ht="12.75">
      <c r="A348" s="171"/>
      <c r="B348" s="175" t="s">
        <v>106</v>
      </c>
      <c r="C348" s="87" t="s">
        <v>7</v>
      </c>
      <c r="D348" s="76"/>
      <c r="E348" s="63">
        <v>1</v>
      </c>
      <c r="F348" s="9"/>
      <c r="G348" s="103"/>
      <c r="I348" s="64"/>
      <c r="J348" s="153"/>
    </row>
    <row r="349" spans="1:10" ht="12.75">
      <c r="A349" s="171"/>
      <c r="B349" s="175"/>
      <c r="C349" s="87"/>
      <c r="D349" s="76"/>
      <c r="E349" s="69"/>
      <c r="F349" s="9"/>
      <c r="G349" s="105"/>
      <c r="I349" s="60"/>
      <c r="J349" s="153"/>
    </row>
    <row r="350" spans="1:10" ht="25.5">
      <c r="A350" s="173">
        <v>8</v>
      </c>
      <c r="B350" s="145" t="s">
        <v>104</v>
      </c>
      <c r="C350" s="87"/>
      <c r="D350" s="76"/>
      <c r="E350" s="69"/>
      <c r="F350" s="9"/>
      <c r="G350" s="105"/>
      <c r="I350" s="60"/>
      <c r="J350" s="153"/>
    </row>
    <row r="351" spans="1:10" ht="12.75">
      <c r="A351" s="171"/>
      <c r="B351" s="172" t="s">
        <v>199</v>
      </c>
      <c r="C351" s="87" t="s">
        <v>7</v>
      </c>
      <c r="D351" s="76"/>
      <c r="E351" s="63">
        <v>2</v>
      </c>
      <c r="F351" s="9"/>
      <c r="G351" s="103"/>
      <c r="I351" s="64"/>
      <c r="J351" s="153"/>
    </row>
    <row r="352" spans="1:10" ht="12.75">
      <c r="A352" s="171"/>
      <c r="B352" s="175"/>
      <c r="C352" s="87"/>
      <c r="D352" s="76"/>
      <c r="E352" s="69"/>
      <c r="F352" s="9"/>
      <c r="G352" s="105"/>
      <c r="I352" s="60"/>
      <c r="J352" s="153"/>
    </row>
    <row r="353" spans="1:10" ht="12.75">
      <c r="A353" s="173">
        <v>9</v>
      </c>
      <c r="B353" s="175" t="s">
        <v>201</v>
      </c>
      <c r="C353" s="87"/>
      <c r="D353" s="76"/>
      <c r="E353" s="69"/>
      <c r="F353" s="9"/>
      <c r="G353" s="105"/>
      <c r="I353" s="60"/>
      <c r="J353" s="153"/>
    </row>
    <row r="354" spans="1:10" ht="12.75">
      <c r="A354" s="171"/>
      <c r="B354" s="172" t="s">
        <v>202</v>
      </c>
      <c r="C354" s="87" t="s">
        <v>7</v>
      </c>
      <c r="D354" s="76"/>
      <c r="E354" s="63">
        <v>6</v>
      </c>
      <c r="F354" s="9"/>
      <c r="G354" s="103"/>
      <c r="I354" s="64"/>
      <c r="J354" s="153"/>
    </row>
    <row r="355" spans="1:10" ht="12.75">
      <c r="A355" s="171"/>
      <c r="B355" s="172"/>
      <c r="C355" s="87"/>
      <c r="D355" s="76"/>
      <c r="E355" s="69"/>
      <c r="F355" s="9"/>
      <c r="G355" s="105"/>
      <c r="I355" s="60"/>
      <c r="J355" s="153"/>
    </row>
    <row r="356" spans="1:10" ht="25.5">
      <c r="A356" s="176">
        <v>10</v>
      </c>
      <c r="B356" s="145" t="s">
        <v>110</v>
      </c>
      <c r="C356" s="87"/>
      <c r="D356" s="76"/>
      <c r="E356" s="69"/>
      <c r="F356" s="9"/>
      <c r="G356" s="105"/>
      <c r="I356" s="60"/>
      <c r="J356" s="153"/>
    </row>
    <row r="357" spans="1:10" ht="12.75">
      <c r="A357" s="171"/>
      <c r="B357" s="172" t="s">
        <v>111</v>
      </c>
      <c r="C357" s="87" t="s">
        <v>7</v>
      </c>
      <c r="D357" s="76"/>
      <c r="E357" s="63">
        <v>6</v>
      </c>
      <c r="F357" s="9"/>
      <c r="G357" s="103"/>
      <c r="I357" s="64"/>
      <c r="J357" s="153"/>
    </row>
    <row r="358" spans="1:10" ht="12.75">
      <c r="A358" s="171"/>
      <c r="B358" s="172" t="s">
        <v>200</v>
      </c>
      <c r="C358" s="87" t="s">
        <v>7</v>
      </c>
      <c r="D358" s="76"/>
      <c r="E358" s="63">
        <v>8</v>
      </c>
      <c r="F358" s="9"/>
      <c r="G358" s="103"/>
      <c r="I358" s="64"/>
      <c r="J358" s="153"/>
    </row>
    <row r="359" spans="1:10" ht="12.75">
      <c r="A359" s="171"/>
      <c r="B359" s="172"/>
      <c r="C359" s="87"/>
      <c r="D359" s="76"/>
      <c r="E359" s="69"/>
      <c r="F359" s="9"/>
      <c r="G359" s="105"/>
      <c r="I359" s="60"/>
      <c r="J359" s="153"/>
    </row>
    <row r="360" spans="1:10" ht="12.75">
      <c r="A360" s="171"/>
      <c r="B360" s="172"/>
      <c r="C360" s="87"/>
      <c r="D360" s="76"/>
      <c r="E360" s="69"/>
      <c r="F360" s="9"/>
      <c r="G360" s="105"/>
      <c r="I360" s="60"/>
      <c r="J360" s="153"/>
    </row>
    <row r="361" spans="1:10" ht="15.75">
      <c r="A361" s="17" t="s">
        <v>126</v>
      </c>
      <c r="B361" s="229" t="s">
        <v>115</v>
      </c>
      <c r="C361" s="230"/>
      <c r="D361" s="76"/>
      <c r="E361" s="69"/>
      <c r="F361" s="9"/>
      <c r="G361" s="105"/>
      <c r="I361" s="205"/>
      <c r="J361" s="153"/>
    </row>
    <row r="362" spans="1:10" ht="12.75">
      <c r="A362" s="171"/>
      <c r="B362" s="172"/>
      <c r="C362" s="163"/>
      <c r="D362" s="163"/>
      <c r="E362" s="131"/>
      <c r="F362" s="132"/>
      <c r="G362" s="111"/>
      <c r="H362" s="70"/>
      <c r="I362" s="71"/>
      <c r="J362" s="153"/>
    </row>
    <row r="363" spans="1:9" ht="75" customHeight="1">
      <c r="A363" s="25" t="s">
        <v>1</v>
      </c>
      <c r="B363" s="75" t="s">
        <v>204</v>
      </c>
      <c r="C363" s="87" t="s">
        <v>10</v>
      </c>
      <c r="D363" s="76"/>
      <c r="E363" s="77">
        <v>15</v>
      </c>
      <c r="F363" s="78"/>
      <c r="G363" s="82"/>
      <c r="H363" s="109"/>
      <c r="I363" s="110"/>
    </row>
    <row r="364" spans="1:9" ht="12.75">
      <c r="A364" s="25"/>
      <c r="B364" s="19"/>
      <c r="C364" s="23"/>
      <c r="D364" s="8"/>
      <c r="E364" s="218"/>
      <c r="F364" s="218"/>
      <c r="G364" s="148"/>
      <c r="H364" s="219"/>
      <c r="I364" s="219"/>
    </row>
    <row r="365" spans="1:9" ht="42" customHeight="1">
      <c r="A365" s="179">
        <v>2</v>
      </c>
      <c r="B365" s="180" t="s">
        <v>223</v>
      </c>
      <c r="C365" s="87" t="s">
        <v>10</v>
      </c>
      <c r="D365" s="76"/>
      <c r="E365" s="77">
        <f>30*5*0.6</f>
        <v>90</v>
      </c>
      <c r="F365" s="78"/>
      <c r="G365" s="82"/>
      <c r="H365" s="109"/>
      <c r="I365" s="110"/>
    </row>
    <row r="366" spans="1:9" ht="15" customHeight="1">
      <c r="A366" s="179"/>
      <c r="B366" s="180"/>
      <c r="C366" s="87"/>
      <c r="D366" s="76"/>
      <c r="E366" s="78"/>
      <c r="F366" s="78"/>
      <c r="G366" s="83"/>
      <c r="H366" s="109"/>
      <c r="I366" s="142"/>
    </row>
    <row r="367" spans="1:9" ht="36" customHeight="1">
      <c r="A367" s="179">
        <v>3</v>
      </c>
      <c r="B367" s="180" t="s">
        <v>224</v>
      </c>
      <c r="C367" s="87" t="s">
        <v>10</v>
      </c>
      <c r="D367" s="76"/>
      <c r="E367" s="77">
        <f>147*5*0.3</f>
        <v>220.5</v>
      </c>
      <c r="F367" s="78"/>
      <c r="G367" s="82"/>
      <c r="H367" s="109"/>
      <c r="I367" s="110"/>
    </row>
    <row r="368" spans="1:10" ht="12.75">
      <c r="A368" s="171"/>
      <c r="B368" s="172"/>
      <c r="C368" s="87"/>
      <c r="D368" s="76"/>
      <c r="E368" s="78"/>
      <c r="F368" s="90"/>
      <c r="G368" s="220"/>
      <c r="H368" s="219"/>
      <c r="I368" s="221"/>
      <c r="J368" s="153"/>
    </row>
    <row r="369" spans="1:9" ht="38.25">
      <c r="A369" s="179">
        <v>4</v>
      </c>
      <c r="B369" s="180" t="s">
        <v>116</v>
      </c>
      <c r="C369" s="87" t="s">
        <v>11</v>
      </c>
      <c r="D369" s="76"/>
      <c r="E369" s="77">
        <f>30*3.5+147*3.5</f>
        <v>619.5</v>
      </c>
      <c r="F369" s="78"/>
      <c r="G369" s="82"/>
      <c r="H369" s="109"/>
      <c r="I369" s="110"/>
    </row>
    <row r="370" spans="1:10" ht="12.75">
      <c r="A370" s="171"/>
      <c r="B370" s="172"/>
      <c r="C370" s="87"/>
      <c r="D370" s="76"/>
      <c r="E370" s="78"/>
      <c r="F370" s="90"/>
      <c r="G370" s="220"/>
      <c r="H370" s="219"/>
      <c r="I370" s="221"/>
      <c r="J370" s="153"/>
    </row>
    <row r="371" spans="1:9" ht="63.75">
      <c r="A371" s="25" t="s">
        <v>13</v>
      </c>
      <c r="B371" s="29" t="s">
        <v>205</v>
      </c>
      <c r="C371" s="87" t="s">
        <v>11</v>
      </c>
      <c r="D371" s="76"/>
      <c r="E371" s="77">
        <f>E369</f>
        <v>619.5</v>
      </c>
      <c r="F371" s="78"/>
      <c r="G371" s="82"/>
      <c r="H371" s="109"/>
      <c r="I371" s="110"/>
    </row>
    <row r="372" spans="1:10" ht="12.75">
      <c r="A372" s="171"/>
      <c r="B372" s="172"/>
      <c r="C372" s="87"/>
      <c r="D372" s="76"/>
      <c r="E372" s="78"/>
      <c r="F372" s="90"/>
      <c r="G372" s="220"/>
      <c r="H372" s="219"/>
      <c r="I372" s="221"/>
      <c r="J372" s="153"/>
    </row>
    <row r="373" spans="1:9" ht="51">
      <c r="A373" s="179">
        <v>6</v>
      </c>
      <c r="B373" s="180" t="s">
        <v>117</v>
      </c>
      <c r="C373" s="87" t="s">
        <v>10</v>
      </c>
      <c r="D373" s="76"/>
      <c r="E373" s="77">
        <f>30*0.75*0.1*2+147*0.75*2*0.1</f>
        <v>26.55</v>
      </c>
      <c r="F373" s="78"/>
      <c r="G373" s="82"/>
      <c r="H373" s="109"/>
      <c r="I373" s="110"/>
    </row>
    <row r="374" spans="1:9" ht="12.75">
      <c r="A374" s="25"/>
      <c r="B374" s="29"/>
      <c r="C374" s="87"/>
      <c r="D374" s="76"/>
      <c r="E374" s="78"/>
      <c r="F374" s="78"/>
      <c r="G374" s="83"/>
      <c r="H374" s="109"/>
      <c r="I374" s="142"/>
    </row>
    <row r="375" spans="1:9" ht="26.25" customHeight="1">
      <c r="A375" s="25" t="s">
        <v>15</v>
      </c>
      <c r="B375" s="29" t="s">
        <v>216</v>
      </c>
      <c r="C375" s="76" t="s">
        <v>7</v>
      </c>
      <c r="D375" s="8"/>
      <c r="E375" s="63">
        <v>1</v>
      </c>
      <c r="F375" s="9"/>
      <c r="G375" s="158"/>
      <c r="H375" s="219"/>
      <c r="I375" s="222"/>
    </row>
    <row r="376" spans="1:9" ht="16.5" customHeight="1">
      <c r="A376" s="25"/>
      <c r="B376" s="29"/>
      <c r="C376" s="76"/>
      <c r="D376" s="8"/>
      <c r="E376" s="69"/>
      <c r="F376" s="9"/>
      <c r="G376" s="223"/>
      <c r="H376" s="219"/>
      <c r="I376" s="221"/>
    </row>
    <row r="377" spans="1:9" ht="26.25" customHeight="1">
      <c r="A377" s="25" t="s">
        <v>16</v>
      </c>
      <c r="B377" s="29" t="s">
        <v>215</v>
      </c>
      <c r="C377" s="87" t="s">
        <v>6</v>
      </c>
      <c r="D377" s="76"/>
      <c r="E377" s="77">
        <v>147</v>
      </c>
      <c r="F377" s="78"/>
      <c r="G377" s="82"/>
      <c r="H377" s="109"/>
      <c r="I377" s="110"/>
    </row>
    <row r="378" spans="1:9" ht="16.5" customHeight="1">
      <c r="A378" s="25"/>
      <c r="B378" s="29"/>
      <c r="C378" s="76"/>
      <c r="D378" s="8"/>
      <c r="E378" s="69"/>
      <c r="F378" s="9"/>
      <c r="G378" s="223"/>
      <c r="H378" s="219"/>
      <c r="I378" s="221"/>
    </row>
    <row r="379" spans="1:9" ht="18.75" customHeight="1">
      <c r="A379" s="25" t="s">
        <v>17</v>
      </c>
      <c r="B379" s="29" t="s">
        <v>142</v>
      </c>
      <c r="C379" s="76"/>
      <c r="D379" s="8"/>
      <c r="E379" s="69"/>
      <c r="F379" s="69"/>
      <c r="G379" s="223"/>
      <c r="H379" s="221"/>
      <c r="I379" s="221"/>
    </row>
    <row r="380" spans="1:9" ht="13.5" customHeight="1">
      <c r="A380" s="25"/>
      <c r="B380" s="210" t="s">
        <v>206</v>
      </c>
      <c r="C380" s="76" t="s">
        <v>7</v>
      </c>
      <c r="D380" s="8"/>
      <c r="E380" s="63">
        <v>1</v>
      </c>
      <c r="F380" s="9"/>
      <c r="G380" s="158"/>
      <c r="H380" s="219"/>
      <c r="I380" s="222"/>
    </row>
    <row r="381" spans="1:10" ht="12.75">
      <c r="A381" s="171"/>
      <c r="B381" s="172"/>
      <c r="C381" s="87"/>
      <c r="D381" s="76"/>
      <c r="E381" s="69"/>
      <c r="F381" s="9"/>
      <c r="G381" s="105"/>
      <c r="I381" s="60"/>
      <c r="J381" s="153"/>
    </row>
    <row r="382" spans="1:10" ht="12.75">
      <c r="A382" s="171"/>
      <c r="B382" s="172"/>
      <c r="C382" s="87"/>
      <c r="D382" s="76"/>
      <c r="E382" s="69"/>
      <c r="F382" s="9"/>
      <c r="G382" s="105"/>
      <c r="I382" s="60"/>
      <c r="J382" s="153"/>
    </row>
    <row r="383" spans="1:10" ht="15.75">
      <c r="A383" s="17" t="s">
        <v>127</v>
      </c>
      <c r="B383" s="229" t="s">
        <v>118</v>
      </c>
      <c r="C383" s="230"/>
      <c r="D383" s="76"/>
      <c r="E383" s="69"/>
      <c r="F383" s="9"/>
      <c r="G383" s="105"/>
      <c r="I383" s="205"/>
      <c r="J383" s="153"/>
    </row>
    <row r="384" spans="1:10" ht="15.75">
      <c r="A384" s="17"/>
      <c r="B384" s="18"/>
      <c r="C384" s="98"/>
      <c r="D384" s="76"/>
      <c r="E384" s="69"/>
      <c r="F384" s="9"/>
      <c r="G384" s="105"/>
      <c r="I384" s="60"/>
      <c r="J384" s="153"/>
    </row>
    <row r="385" spans="1:10" ht="25.5">
      <c r="A385" s="15" t="s">
        <v>1</v>
      </c>
      <c r="B385" s="19" t="s">
        <v>214</v>
      </c>
      <c r="C385" s="76" t="s">
        <v>11</v>
      </c>
      <c r="D385" s="31"/>
      <c r="E385" s="63">
        <f>215*4+170*2</f>
        <v>1200</v>
      </c>
      <c r="F385" s="9"/>
      <c r="G385" s="103"/>
      <c r="I385" s="64"/>
      <c r="J385" s="153"/>
    </row>
    <row r="386" spans="1:10" ht="14.25">
      <c r="A386" s="15"/>
      <c r="B386" s="9"/>
      <c r="C386" s="181"/>
      <c r="J386" s="153"/>
    </row>
    <row r="387" spans="1:10" ht="25.5">
      <c r="A387" s="15" t="s">
        <v>8</v>
      </c>
      <c r="B387" s="19" t="s">
        <v>42</v>
      </c>
      <c r="C387" s="76" t="s">
        <v>11</v>
      </c>
      <c r="D387" s="31"/>
      <c r="E387" s="63">
        <f>E385</f>
        <v>1200</v>
      </c>
      <c r="F387" s="9"/>
      <c r="G387" s="103"/>
      <c r="I387" s="64"/>
      <c r="J387" s="153"/>
    </row>
    <row r="388" spans="1:10" ht="15.75">
      <c r="A388" s="17"/>
      <c r="B388" s="18"/>
      <c r="C388" s="98"/>
      <c r="D388" s="76"/>
      <c r="E388" s="69"/>
      <c r="F388" s="9"/>
      <c r="G388" s="105"/>
      <c r="I388" s="60"/>
      <c r="J388" s="153"/>
    </row>
    <row r="389" spans="1:10" ht="12.75">
      <c r="A389" s="15" t="s">
        <v>9</v>
      </c>
      <c r="B389" s="19" t="s">
        <v>19</v>
      </c>
      <c r="C389" s="177" t="s">
        <v>7</v>
      </c>
      <c r="D389" s="8"/>
      <c r="E389" s="63">
        <v>1</v>
      </c>
      <c r="F389" s="9"/>
      <c r="G389" s="103"/>
      <c r="I389" s="64"/>
      <c r="J389" s="153"/>
    </row>
    <row r="390" spans="1:10" ht="14.25">
      <c r="A390" s="15"/>
      <c r="B390" s="19"/>
      <c r="J390" s="153"/>
    </row>
    <row r="391" spans="1:10" ht="25.5">
      <c r="A391" s="15" t="s">
        <v>12</v>
      </c>
      <c r="B391" s="19" t="s">
        <v>119</v>
      </c>
      <c r="C391" s="98"/>
      <c r="D391" s="76"/>
      <c r="E391" s="69"/>
      <c r="F391" s="9"/>
      <c r="G391" s="105"/>
      <c r="I391" s="60"/>
      <c r="J391" s="153"/>
    </row>
    <row r="392" spans="1:10" ht="15.75">
      <c r="A392" s="17"/>
      <c r="B392" s="182" t="s">
        <v>120</v>
      </c>
      <c r="C392" s="177" t="s">
        <v>7</v>
      </c>
      <c r="D392" s="8"/>
      <c r="E392" s="63">
        <v>1</v>
      </c>
      <c r="F392" s="9"/>
      <c r="G392" s="103"/>
      <c r="I392" s="64"/>
      <c r="J392" s="153"/>
    </row>
    <row r="393" spans="1:10" ht="15.75">
      <c r="A393" s="17"/>
      <c r="B393" s="182" t="s">
        <v>121</v>
      </c>
      <c r="C393" s="177" t="s">
        <v>7</v>
      </c>
      <c r="D393" s="8"/>
      <c r="E393" s="63">
        <v>1</v>
      </c>
      <c r="F393" s="9"/>
      <c r="G393" s="103"/>
      <c r="I393" s="64"/>
      <c r="J393" s="153"/>
    </row>
    <row r="394" spans="1:10" ht="15.75">
      <c r="A394" s="17"/>
      <c r="B394" s="182" t="s">
        <v>122</v>
      </c>
      <c r="C394" s="177" t="s">
        <v>7</v>
      </c>
      <c r="D394" s="8"/>
      <c r="E394" s="63">
        <v>1</v>
      </c>
      <c r="F394" s="9"/>
      <c r="G394" s="103"/>
      <c r="I394" s="64"/>
      <c r="J394" s="153"/>
    </row>
    <row r="395" spans="1:10" ht="15.75">
      <c r="A395" s="17"/>
      <c r="B395" s="182" t="s">
        <v>123</v>
      </c>
      <c r="C395" s="177" t="s">
        <v>7</v>
      </c>
      <c r="D395" s="8"/>
      <c r="E395" s="63">
        <v>1</v>
      </c>
      <c r="F395" s="9"/>
      <c r="G395" s="103"/>
      <c r="I395" s="64"/>
      <c r="J395" s="153"/>
    </row>
    <row r="396" spans="1:10" ht="15.75">
      <c r="A396" s="17"/>
      <c r="B396" s="182" t="s">
        <v>124</v>
      </c>
      <c r="C396" s="177" t="s">
        <v>7</v>
      </c>
      <c r="D396" s="8"/>
      <c r="E396" s="63">
        <v>1</v>
      </c>
      <c r="F396" s="9"/>
      <c r="G396" s="103"/>
      <c r="I396" s="64"/>
      <c r="J396" s="153"/>
    </row>
    <row r="397" spans="1:10" ht="12.75">
      <c r="A397" s="171"/>
      <c r="B397" s="175" t="s">
        <v>125</v>
      </c>
      <c r="C397" s="177" t="s">
        <v>7</v>
      </c>
      <c r="D397" s="8"/>
      <c r="E397" s="63">
        <v>1</v>
      </c>
      <c r="F397" s="9"/>
      <c r="G397" s="103"/>
      <c r="I397" s="64"/>
      <c r="J397" s="153"/>
    </row>
    <row r="398" spans="1:10" ht="12.75">
      <c r="A398" s="171"/>
      <c r="B398" s="175"/>
      <c r="C398" s="177"/>
      <c r="D398" s="8"/>
      <c r="E398" s="69"/>
      <c r="F398" s="9"/>
      <c r="G398" s="105"/>
      <c r="I398" s="60"/>
      <c r="J398" s="153"/>
    </row>
    <row r="399" spans="1:10" ht="51">
      <c r="A399" s="15" t="s">
        <v>13</v>
      </c>
      <c r="B399" s="19" t="s">
        <v>35</v>
      </c>
      <c r="C399" s="76" t="s">
        <v>7</v>
      </c>
      <c r="D399" s="8"/>
      <c r="E399" s="63">
        <v>1</v>
      </c>
      <c r="F399" s="9"/>
      <c r="G399" s="103"/>
      <c r="I399" s="64"/>
      <c r="J399" s="153"/>
    </row>
    <row r="400" spans="1:10" ht="12.75">
      <c r="A400" s="171"/>
      <c r="B400" s="175"/>
      <c r="C400" s="177"/>
      <c r="D400" s="8"/>
      <c r="E400" s="69"/>
      <c r="F400" s="9"/>
      <c r="G400" s="105"/>
      <c r="I400" s="60"/>
      <c r="J400" s="153"/>
    </row>
    <row r="401" spans="1:10" ht="14.25">
      <c r="A401" s="176">
        <v>6</v>
      </c>
      <c r="B401" s="145" t="s">
        <v>136</v>
      </c>
      <c r="J401" s="153"/>
    </row>
    <row r="402" spans="1:10" ht="12.75">
      <c r="A402" s="171"/>
      <c r="B402" s="175" t="s">
        <v>138</v>
      </c>
      <c r="C402" s="76" t="s">
        <v>137</v>
      </c>
      <c r="D402" s="31"/>
      <c r="E402" s="63">
        <v>1</v>
      </c>
      <c r="F402" s="9"/>
      <c r="G402" s="103"/>
      <c r="I402" s="64"/>
      <c r="J402" s="153"/>
    </row>
    <row r="403" spans="1:10" ht="12.75">
      <c r="A403" s="171"/>
      <c r="B403" s="175" t="s">
        <v>139</v>
      </c>
      <c r="C403" s="76" t="s">
        <v>137</v>
      </c>
      <c r="D403" s="31"/>
      <c r="E403" s="63">
        <v>1</v>
      </c>
      <c r="F403" s="9"/>
      <c r="G403" s="103"/>
      <c r="I403" s="64"/>
      <c r="J403" s="153"/>
    </row>
    <row r="404" spans="1:10" ht="12.75">
      <c r="A404" s="171"/>
      <c r="B404" s="175"/>
      <c r="C404" s="76"/>
      <c r="D404" s="31"/>
      <c r="E404" s="69"/>
      <c r="F404" s="9"/>
      <c r="G404" s="105"/>
      <c r="I404" s="60"/>
      <c r="J404" s="153"/>
    </row>
    <row r="405" spans="1:10" ht="12.75">
      <c r="A405" s="171"/>
      <c r="B405" s="175"/>
      <c r="C405" s="177"/>
      <c r="D405" s="8"/>
      <c r="E405" s="69"/>
      <c r="F405" s="9"/>
      <c r="G405" s="105"/>
      <c r="I405" s="60"/>
      <c r="J405" s="153"/>
    </row>
    <row r="406" spans="1:10" ht="15.75">
      <c r="A406" s="203" t="s">
        <v>129</v>
      </c>
      <c r="B406" s="202" t="s">
        <v>228</v>
      </c>
      <c r="C406" s="201"/>
      <c r="D406" s="193"/>
      <c r="G406" s="105"/>
      <c r="I406" s="205"/>
      <c r="J406" s="153"/>
    </row>
    <row r="407" spans="1:10" ht="12.75">
      <c r="A407" s="171"/>
      <c r="B407" s="172"/>
      <c r="C407" s="135"/>
      <c r="D407" s="120"/>
      <c r="E407" s="135"/>
      <c r="F407" s="151"/>
      <c r="G407" s="135"/>
      <c r="H407" s="152"/>
      <c r="I407" s="150"/>
      <c r="J407" s="153"/>
    </row>
    <row r="408" spans="1:2" ht="48" customHeight="1">
      <c r="A408" s="15"/>
      <c r="B408" s="19"/>
    </row>
    <row r="409" spans="1:6" ht="12.75">
      <c r="A409" s="15"/>
      <c r="B409" s="9"/>
      <c r="C409" s="31"/>
      <c r="D409" s="31"/>
      <c r="E409" s="9"/>
      <c r="F409" s="9"/>
    </row>
    <row r="410" spans="1:6" ht="12.75">
      <c r="A410" s="15"/>
      <c r="B410" s="19"/>
      <c r="C410" s="31"/>
      <c r="D410" s="31"/>
      <c r="E410" s="9"/>
      <c r="F410" s="9"/>
    </row>
    <row r="411" spans="1:2" ht="81" customHeight="1">
      <c r="A411" s="15"/>
      <c r="B411" s="19"/>
    </row>
    <row r="412" spans="1:6" ht="12.75">
      <c r="A412" s="15"/>
      <c r="B412" s="9"/>
      <c r="C412" s="31"/>
      <c r="D412" s="31"/>
      <c r="E412" s="9"/>
      <c r="F412" s="9"/>
    </row>
    <row r="413" spans="1:6" ht="12.75">
      <c r="A413" s="15"/>
      <c r="B413" s="19"/>
      <c r="C413" s="31"/>
      <c r="D413" s="31"/>
      <c r="E413" s="9"/>
      <c r="F413" s="9"/>
    </row>
    <row r="414" spans="1:2" ht="14.25">
      <c r="A414" s="15"/>
      <c r="B414" s="19"/>
    </row>
    <row r="415" spans="1:6" ht="12.75">
      <c r="A415" s="15"/>
      <c r="B415" s="9"/>
      <c r="C415" s="31"/>
      <c r="D415" s="31"/>
      <c r="E415" s="9"/>
      <c r="F415" s="9"/>
    </row>
    <row r="416" spans="1:6" ht="12.75">
      <c r="A416" s="15"/>
      <c r="B416" s="19"/>
      <c r="C416" s="31"/>
      <c r="D416" s="31"/>
      <c r="E416" s="9"/>
      <c r="F416" s="9"/>
    </row>
    <row r="417" spans="1:2" ht="41.25" customHeight="1">
      <c r="A417" s="15"/>
      <c r="B417" s="19"/>
    </row>
    <row r="418" spans="1:6" ht="12.75">
      <c r="A418" s="15"/>
      <c r="B418" s="9"/>
      <c r="C418" s="31"/>
      <c r="D418" s="31"/>
      <c r="E418" s="9"/>
      <c r="F418" s="9"/>
    </row>
    <row r="419" spans="1:6" ht="12.75">
      <c r="A419" s="15"/>
      <c r="B419" s="19"/>
      <c r="C419" s="31"/>
      <c r="D419" s="31"/>
      <c r="E419" s="9"/>
      <c r="F419" s="9"/>
    </row>
    <row r="420" spans="1:6" ht="42" customHeight="1">
      <c r="A420" s="15"/>
      <c r="B420" s="19"/>
      <c r="C420" s="31"/>
      <c r="D420" s="31"/>
      <c r="E420" s="9"/>
      <c r="F420" s="9"/>
    </row>
    <row r="421" spans="1:6" ht="12.75">
      <c r="A421" s="15"/>
      <c r="B421" s="19"/>
      <c r="C421" s="31"/>
      <c r="D421" s="31"/>
      <c r="E421" s="9"/>
      <c r="F421" s="9"/>
    </row>
    <row r="422" spans="1:6" ht="12.75">
      <c r="A422" s="15"/>
      <c r="B422" s="19"/>
      <c r="C422" s="31"/>
      <c r="D422" s="31"/>
      <c r="E422" s="9"/>
      <c r="F422" s="9"/>
    </row>
    <row r="423" spans="1:6" ht="12.75">
      <c r="A423" s="15"/>
      <c r="B423" s="19"/>
      <c r="C423" s="31"/>
      <c r="D423" s="31"/>
      <c r="E423" s="9"/>
      <c r="F423" s="9"/>
    </row>
    <row r="424" spans="1:6" ht="13.5" thickBot="1">
      <c r="A424" s="15"/>
      <c r="B424" s="19"/>
      <c r="C424" s="31"/>
      <c r="D424" s="31"/>
      <c r="E424" s="9"/>
      <c r="F424" s="9"/>
    </row>
    <row r="425" spans="1:9" ht="13.5" thickBot="1">
      <c r="A425" s="15"/>
      <c r="B425" s="19"/>
      <c r="C425" s="31"/>
      <c r="D425" s="31"/>
      <c r="E425" s="9"/>
      <c r="F425" s="9"/>
      <c r="I425" s="61"/>
    </row>
    <row r="426" spans="1:6" ht="12" customHeight="1">
      <c r="A426" s="15"/>
      <c r="B426" s="21"/>
      <c r="C426" s="22"/>
      <c r="D426" s="22"/>
      <c r="E426" s="49"/>
      <c r="F426" s="49"/>
    </row>
    <row r="427" spans="1:6" ht="15.75">
      <c r="A427" s="17"/>
      <c r="B427" s="18"/>
      <c r="C427" s="31"/>
      <c r="D427" s="31"/>
      <c r="E427" s="43"/>
      <c r="F427" s="43"/>
    </row>
    <row r="428" spans="1:6" ht="15.75">
      <c r="A428" s="17"/>
      <c r="B428" s="18"/>
      <c r="C428" s="31"/>
      <c r="D428" s="31"/>
      <c r="E428" s="43"/>
      <c r="F428" s="43"/>
    </row>
    <row r="429" spans="1:2" ht="42" customHeight="1">
      <c r="A429" s="41"/>
      <c r="B429" s="54"/>
    </row>
    <row r="430" spans="1:6" ht="12.75">
      <c r="A430" s="15"/>
      <c r="B430" s="42"/>
      <c r="C430" s="8"/>
      <c r="D430" s="8"/>
      <c r="E430" s="42"/>
      <c r="F430" s="42"/>
    </row>
    <row r="431" spans="1:6" ht="12.75">
      <c r="A431" s="15"/>
      <c r="B431" s="29"/>
      <c r="C431" s="8"/>
      <c r="D431" s="8"/>
      <c r="E431" s="9"/>
      <c r="F431" s="9"/>
    </row>
    <row r="432" spans="1:6" ht="78" customHeight="1">
      <c r="A432" s="15"/>
      <c r="B432" s="19"/>
      <c r="C432" s="31"/>
      <c r="D432" s="31"/>
      <c r="E432" s="9"/>
      <c r="F432" s="9"/>
    </row>
    <row r="433" spans="1:6" ht="39" customHeight="1" thickBot="1">
      <c r="A433" s="15"/>
      <c r="B433" s="19"/>
      <c r="C433" s="31"/>
      <c r="D433" s="31"/>
      <c r="E433" s="9"/>
      <c r="F433" s="9"/>
    </row>
    <row r="434" spans="1:9" ht="13.5" thickBot="1">
      <c r="A434" s="15"/>
      <c r="B434" s="6"/>
      <c r="C434" s="31"/>
      <c r="D434" s="31"/>
      <c r="E434" s="9"/>
      <c r="F434" s="9"/>
      <c r="I434" s="61"/>
    </row>
    <row r="435" spans="1:15" ht="12.75">
      <c r="A435" s="15"/>
      <c r="B435" s="6"/>
      <c r="C435" s="31"/>
      <c r="D435" s="31"/>
      <c r="E435" s="9"/>
      <c r="F435" s="9"/>
      <c r="O435" s="24"/>
    </row>
    <row r="436" spans="1:20" ht="14.25">
      <c r="A436" s="15"/>
      <c r="B436" s="19"/>
      <c r="C436" s="8"/>
      <c r="D436" s="8"/>
      <c r="E436" s="43"/>
      <c r="F436" s="43"/>
      <c r="O436" s="1"/>
      <c r="P436" s="1"/>
      <c r="Q436" s="1"/>
      <c r="R436" s="1"/>
      <c r="S436" s="1"/>
      <c r="T436" s="1"/>
    </row>
    <row r="437" spans="1:20" ht="15.75">
      <c r="A437" s="17"/>
      <c r="B437" s="18"/>
      <c r="C437" s="23"/>
      <c r="D437" s="23"/>
      <c r="E437" s="50"/>
      <c r="F437" s="50"/>
      <c r="I437" s="59"/>
      <c r="J437" s="19"/>
      <c r="K437" s="31"/>
      <c r="L437" s="9"/>
      <c r="M437" s="10"/>
      <c r="N437" s="10"/>
      <c r="O437" s="1"/>
      <c r="P437" s="1"/>
      <c r="Q437" s="1"/>
      <c r="R437" s="1"/>
      <c r="S437" s="1"/>
      <c r="T437" s="1"/>
    </row>
    <row r="438" spans="1:9" s="1" customFormat="1" ht="14.25">
      <c r="A438" s="15"/>
      <c r="B438" s="33"/>
      <c r="C438" s="31"/>
      <c r="D438" s="31"/>
      <c r="E438" s="9"/>
      <c r="F438" s="9"/>
      <c r="G438" s="102"/>
      <c r="H438" s="55"/>
      <c r="I438" s="55"/>
    </row>
    <row r="439" spans="1:20" s="1" customFormat="1" ht="14.25">
      <c r="A439" s="15"/>
      <c r="B439" s="19"/>
      <c r="G439" s="102"/>
      <c r="H439" s="55"/>
      <c r="I439" s="55"/>
      <c r="O439"/>
      <c r="P439"/>
      <c r="Q439"/>
      <c r="R439"/>
      <c r="S439"/>
      <c r="T439"/>
    </row>
    <row r="440" spans="1:20" s="1" customFormat="1" ht="14.25">
      <c r="A440" s="15"/>
      <c r="B440" s="9"/>
      <c r="C440" s="8"/>
      <c r="D440" s="8"/>
      <c r="E440" s="9"/>
      <c r="F440" s="9"/>
      <c r="G440" s="102"/>
      <c r="H440" s="55"/>
      <c r="I440" s="55"/>
      <c r="O440"/>
      <c r="P440"/>
      <c r="Q440"/>
      <c r="R440"/>
      <c r="S440"/>
      <c r="T440"/>
    </row>
    <row r="441" spans="1:6" ht="12.75">
      <c r="A441" s="15"/>
      <c r="B441" s="19"/>
      <c r="C441" s="8"/>
      <c r="D441" s="8"/>
      <c r="E441" s="9"/>
      <c r="F441" s="9"/>
    </row>
    <row r="442" spans="1:6" ht="12.75">
      <c r="A442" s="15"/>
      <c r="B442" s="19"/>
      <c r="C442" s="8"/>
      <c r="D442" s="8"/>
      <c r="E442" s="9"/>
      <c r="F442" s="9"/>
    </row>
    <row r="443" spans="1:6" ht="12.75">
      <c r="A443" s="15"/>
      <c r="B443" s="19"/>
      <c r="C443" s="8"/>
      <c r="D443" s="8"/>
      <c r="E443" s="9"/>
      <c r="F443" s="9"/>
    </row>
    <row r="444" spans="1:2" ht="14.25">
      <c r="A444" s="15"/>
      <c r="B444" s="19"/>
    </row>
    <row r="445" spans="1:6" ht="12.75">
      <c r="A445" s="15"/>
      <c r="B445" s="19"/>
      <c r="C445" s="8"/>
      <c r="D445" s="8"/>
      <c r="E445" s="9"/>
      <c r="F445" s="9"/>
    </row>
    <row r="446" spans="1:6" ht="12.75">
      <c r="A446" s="15"/>
      <c r="B446" s="19"/>
      <c r="C446" s="8"/>
      <c r="D446" s="8"/>
      <c r="E446" s="9"/>
      <c r="F446" s="9"/>
    </row>
    <row r="447" spans="1:6" ht="14.25" customHeight="1">
      <c r="A447" s="15"/>
      <c r="B447" s="19"/>
      <c r="C447" s="8"/>
      <c r="D447" s="8"/>
      <c r="E447" s="9"/>
      <c r="F447" s="9"/>
    </row>
    <row r="448" spans="1:6" ht="12.75">
      <c r="A448" s="15"/>
      <c r="B448" s="19"/>
      <c r="C448" s="8"/>
      <c r="D448" s="8"/>
      <c r="E448" s="9"/>
      <c r="F448" s="9"/>
    </row>
    <row r="449" spans="1:6" ht="15.75" customHeight="1">
      <c r="A449" s="15"/>
      <c r="B449" s="19"/>
      <c r="C449" s="8"/>
      <c r="D449" s="8"/>
      <c r="E449" s="9"/>
      <c r="F449" s="9"/>
    </row>
    <row r="450" spans="1:6" ht="12.75">
      <c r="A450" s="15"/>
      <c r="B450" s="19"/>
      <c r="C450" s="8"/>
      <c r="D450" s="8"/>
      <c r="E450" s="9"/>
      <c r="F450" s="9"/>
    </row>
    <row r="451" spans="1:6" ht="12.75">
      <c r="A451" s="15"/>
      <c r="B451" s="19"/>
      <c r="C451" s="8"/>
      <c r="D451" s="8"/>
      <c r="E451" s="9"/>
      <c r="F451" s="9"/>
    </row>
    <row r="452" spans="1:6" ht="12.75">
      <c r="A452" s="15"/>
      <c r="B452" s="19"/>
      <c r="C452" s="8"/>
      <c r="D452" s="8"/>
      <c r="E452" s="9"/>
      <c r="F452" s="9"/>
    </row>
    <row r="453" spans="1:6" ht="12.75">
      <c r="A453" s="15"/>
      <c r="B453" s="19"/>
      <c r="C453" s="8"/>
      <c r="D453" s="8"/>
      <c r="E453" s="9"/>
      <c r="F453" s="9"/>
    </row>
    <row r="454" spans="1:6" ht="12.75">
      <c r="A454" s="15"/>
      <c r="B454" s="19"/>
      <c r="C454" s="8"/>
      <c r="D454" s="8"/>
      <c r="E454" s="9"/>
      <c r="F454" s="9"/>
    </row>
    <row r="455" spans="1:2" ht="66.75" customHeight="1">
      <c r="A455" s="15"/>
      <c r="B455" s="19"/>
    </row>
    <row r="456" spans="1:6" ht="14.25" customHeight="1">
      <c r="A456" s="15"/>
      <c r="B456" s="19"/>
      <c r="C456" s="39"/>
      <c r="D456" s="39"/>
      <c r="E456" s="44"/>
      <c r="F456" s="44"/>
    </row>
    <row r="457" spans="1:6" ht="14.25" customHeight="1">
      <c r="A457" s="15"/>
      <c r="B457" s="19"/>
      <c r="C457" s="39"/>
      <c r="D457" s="39"/>
      <c r="E457" s="44"/>
      <c r="F457" s="44"/>
    </row>
    <row r="458" spans="1:2" ht="15.75" customHeight="1">
      <c r="A458" s="15"/>
      <c r="B458" s="19"/>
    </row>
    <row r="459" spans="1:6" ht="15.75" customHeight="1">
      <c r="A459" s="15"/>
      <c r="B459" s="9"/>
      <c r="C459" s="8"/>
      <c r="D459" s="8"/>
      <c r="E459" s="9"/>
      <c r="F459" s="9"/>
    </row>
    <row r="460" spans="1:6" ht="12.75">
      <c r="A460" s="15"/>
      <c r="B460" s="19"/>
      <c r="C460" s="39"/>
      <c r="D460" s="39"/>
      <c r="E460" s="43"/>
      <c r="F460" s="43"/>
    </row>
    <row r="461" spans="1:6" ht="29.25" customHeight="1" thickBot="1">
      <c r="A461" s="15"/>
      <c r="B461" s="19"/>
      <c r="C461" s="8"/>
      <c r="D461" s="8"/>
      <c r="E461" s="9"/>
      <c r="F461" s="9"/>
    </row>
    <row r="462" spans="1:13" ht="13.5" thickBot="1">
      <c r="A462" s="35"/>
      <c r="B462" s="38"/>
      <c r="C462" s="36"/>
      <c r="D462" s="36"/>
      <c r="E462" s="50"/>
      <c r="F462" s="50"/>
      <c r="G462" s="105"/>
      <c r="H462" s="60"/>
      <c r="I462" s="61"/>
      <c r="J462" s="26"/>
      <c r="K462" s="26"/>
      <c r="L462" s="26"/>
      <c r="M462" s="26"/>
    </row>
    <row r="463" spans="1:13" ht="12.75">
      <c r="A463" s="35"/>
      <c r="B463" s="38"/>
      <c r="C463" s="36"/>
      <c r="D463" s="36"/>
      <c r="E463" s="50"/>
      <c r="F463" s="50"/>
      <c r="G463" s="105"/>
      <c r="H463" s="60"/>
      <c r="I463" s="60"/>
      <c r="J463" s="26"/>
      <c r="K463" s="26"/>
      <c r="L463" s="26"/>
      <c r="M463" s="26"/>
    </row>
    <row r="464" spans="1:13" ht="12.75">
      <c r="A464" s="35"/>
      <c r="B464" s="38"/>
      <c r="C464" s="36"/>
      <c r="D464" s="36"/>
      <c r="E464" s="50"/>
      <c r="F464" s="50"/>
      <c r="G464" s="105"/>
      <c r="H464" s="60"/>
      <c r="I464" s="60"/>
      <c r="J464" s="26"/>
      <c r="K464" s="26"/>
      <c r="L464" s="26"/>
      <c r="M464" s="26"/>
    </row>
    <row r="465" spans="1:13" ht="12.75">
      <c r="A465" s="35"/>
      <c r="B465" s="38"/>
      <c r="C465" s="36"/>
      <c r="D465" s="36"/>
      <c r="E465" s="50"/>
      <c r="F465" s="50"/>
      <c r="G465" s="105"/>
      <c r="H465" s="60"/>
      <c r="I465" s="60"/>
      <c r="J465" s="26"/>
      <c r="K465" s="26"/>
      <c r="L465" s="26"/>
      <c r="M465" s="26"/>
    </row>
    <row r="466" spans="1:13" ht="12.75">
      <c r="A466" s="35"/>
      <c r="B466" s="38"/>
      <c r="C466" s="36"/>
      <c r="D466" s="36"/>
      <c r="E466" s="50"/>
      <c r="F466" s="50"/>
      <c r="G466" s="105"/>
      <c r="H466" s="60"/>
      <c r="I466" s="60"/>
      <c r="J466" s="26"/>
      <c r="K466" s="26"/>
      <c r="L466" s="26"/>
      <c r="M466" s="26"/>
    </row>
    <row r="467" spans="1:13" ht="12.75">
      <c r="A467" s="35"/>
      <c r="B467" s="38"/>
      <c r="C467" s="36"/>
      <c r="D467" s="36"/>
      <c r="E467" s="50"/>
      <c r="F467" s="50"/>
      <c r="G467" s="105"/>
      <c r="H467" s="60"/>
      <c r="I467" s="60"/>
      <c r="J467" s="26"/>
      <c r="K467" s="26"/>
      <c r="L467" s="26"/>
      <c r="M467" s="26"/>
    </row>
    <row r="468" spans="1:13" ht="12.75">
      <c r="A468" s="35"/>
      <c r="B468" s="38"/>
      <c r="C468" s="36"/>
      <c r="D468" s="36"/>
      <c r="E468" s="50"/>
      <c r="F468" s="50"/>
      <c r="G468" s="105"/>
      <c r="H468" s="60"/>
      <c r="I468" s="60"/>
      <c r="J468" s="26"/>
      <c r="K468" s="26"/>
      <c r="L468" s="26"/>
      <c r="M468" s="26"/>
    </row>
    <row r="469" spans="1:13" ht="12.75">
      <c r="A469" s="35"/>
      <c r="B469" s="38"/>
      <c r="C469" s="36"/>
      <c r="D469" s="36"/>
      <c r="E469" s="50"/>
      <c r="F469" s="50"/>
      <c r="G469" s="105"/>
      <c r="H469" s="60"/>
      <c r="I469" s="60"/>
      <c r="J469" s="26"/>
      <c r="K469" s="26"/>
      <c r="L469" s="26"/>
      <c r="M469" s="26"/>
    </row>
    <row r="470" spans="1:13" ht="12.75">
      <c r="A470" s="35"/>
      <c r="B470" s="38"/>
      <c r="C470" s="36"/>
      <c r="D470" s="36"/>
      <c r="E470" s="50"/>
      <c r="F470" s="50"/>
      <c r="G470" s="105"/>
      <c r="H470" s="60"/>
      <c r="I470" s="60"/>
      <c r="J470" s="26"/>
      <c r="K470" s="26"/>
      <c r="L470" s="26"/>
      <c r="M470" s="26"/>
    </row>
    <row r="471" spans="1:13" ht="12.75">
      <c r="A471" s="35"/>
      <c r="B471" s="38"/>
      <c r="C471" s="36"/>
      <c r="D471" s="36"/>
      <c r="E471" s="50"/>
      <c r="F471" s="50"/>
      <c r="G471" s="105"/>
      <c r="H471" s="60"/>
      <c r="I471" s="60"/>
      <c r="J471" s="26"/>
      <c r="K471" s="26"/>
      <c r="L471" s="26"/>
      <c r="M471" s="26"/>
    </row>
    <row r="472" spans="1:13" ht="12.75">
      <c r="A472" s="35"/>
      <c r="B472" s="38"/>
      <c r="C472" s="36"/>
      <c r="D472" s="36"/>
      <c r="E472" s="50"/>
      <c r="F472" s="50"/>
      <c r="G472" s="105"/>
      <c r="H472" s="60"/>
      <c r="I472" s="60"/>
      <c r="J472" s="26"/>
      <c r="K472" s="26"/>
      <c r="L472" s="26"/>
      <c r="M472" s="26"/>
    </row>
    <row r="473" spans="1:13" ht="12.75">
      <c r="A473" s="35"/>
      <c r="B473" s="38"/>
      <c r="C473" s="36"/>
      <c r="D473" s="36"/>
      <c r="E473" s="50"/>
      <c r="F473" s="50"/>
      <c r="G473" s="105"/>
      <c r="H473" s="60"/>
      <c r="I473" s="60"/>
      <c r="J473" s="26"/>
      <c r="K473" s="26"/>
      <c r="L473" s="26"/>
      <c r="M473" s="26"/>
    </row>
    <row r="474" spans="1:13" ht="12.75">
      <c r="A474" s="35"/>
      <c r="B474" s="38"/>
      <c r="C474" s="36"/>
      <c r="D474" s="36"/>
      <c r="E474" s="50"/>
      <c r="F474" s="50"/>
      <c r="G474" s="105"/>
      <c r="H474" s="60"/>
      <c r="I474" s="60"/>
      <c r="J474" s="26"/>
      <c r="K474" s="26"/>
      <c r="L474" s="26"/>
      <c r="M474" s="26"/>
    </row>
    <row r="475" spans="1:13" ht="12.75">
      <c r="A475" s="35"/>
      <c r="B475" s="38"/>
      <c r="C475" s="36"/>
      <c r="D475" s="36"/>
      <c r="E475" s="50"/>
      <c r="F475" s="50"/>
      <c r="G475" s="105"/>
      <c r="H475" s="60"/>
      <c r="I475" s="60"/>
      <c r="J475" s="26"/>
      <c r="K475" s="26"/>
      <c r="L475" s="26"/>
      <c r="M475" s="26"/>
    </row>
    <row r="476" spans="1:13" ht="12.75">
      <c r="A476" s="35"/>
      <c r="B476" s="38"/>
      <c r="C476" s="36"/>
      <c r="D476" s="36"/>
      <c r="E476" s="50"/>
      <c r="F476" s="50"/>
      <c r="G476" s="105"/>
      <c r="H476" s="60"/>
      <c r="I476" s="60"/>
      <c r="J476" s="26"/>
      <c r="K476" s="26"/>
      <c r="L476" s="26"/>
      <c r="M476" s="26"/>
    </row>
    <row r="477" spans="1:13" ht="12.75">
      <c r="A477" s="35"/>
      <c r="B477" s="38"/>
      <c r="C477" s="36"/>
      <c r="D477" s="36"/>
      <c r="E477" s="50"/>
      <c r="F477" s="50"/>
      <c r="G477" s="105"/>
      <c r="H477" s="60"/>
      <c r="I477" s="60"/>
      <c r="J477" s="26"/>
      <c r="K477" s="26"/>
      <c r="L477" s="26"/>
      <c r="M477" s="26"/>
    </row>
    <row r="478" spans="1:13" ht="12.75">
      <c r="A478" s="35"/>
      <c r="B478" s="38"/>
      <c r="C478" s="36"/>
      <c r="D478" s="36"/>
      <c r="E478" s="50"/>
      <c r="F478" s="50"/>
      <c r="G478" s="105"/>
      <c r="H478" s="60"/>
      <c r="I478" s="60"/>
      <c r="J478" s="26"/>
      <c r="K478" s="26"/>
      <c r="L478" s="26"/>
      <c r="M478" s="26"/>
    </row>
    <row r="479" spans="1:13" ht="12.75">
      <c r="A479" s="35"/>
      <c r="B479" s="38"/>
      <c r="C479" s="36"/>
      <c r="D479" s="36"/>
      <c r="E479" s="50"/>
      <c r="F479" s="50"/>
      <c r="G479" s="105"/>
      <c r="H479" s="60"/>
      <c r="I479" s="60"/>
      <c r="J479" s="26"/>
      <c r="K479" s="26"/>
      <c r="L479" s="26"/>
      <c r="M479" s="26"/>
    </row>
    <row r="480" spans="1:13" ht="12.75">
      <c r="A480" s="35"/>
      <c r="B480" s="38"/>
      <c r="C480" s="36"/>
      <c r="D480" s="36"/>
      <c r="E480" s="50"/>
      <c r="F480" s="50"/>
      <c r="G480" s="105"/>
      <c r="H480" s="60"/>
      <c r="I480" s="60"/>
      <c r="J480" s="26"/>
      <c r="K480" s="26"/>
      <c r="L480" s="26"/>
      <c r="M480" s="26"/>
    </row>
    <row r="481" spans="1:13" ht="12.75">
      <c r="A481" s="35"/>
      <c r="B481" s="38"/>
      <c r="C481" s="36"/>
      <c r="D481" s="36"/>
      <c r="E481" s="50"/>
      <c r="F481" s="50"/>
      <c r="G481" s="105"/>
      <c r="H481" s="60"/>
      <c r="I481" s="60"/>
      <c r="J481" s="26"/>
      <c r="K481" s="26"/>
      <c r="L481" s="26"/>
      <c r="M481" s="26"/>
    </row>
    <row r="482" spans="1:13" ht="12.75">
      <c r="A482" s="35"/>
      <c r="B482" s="38"/>
      <c r="C482" s="36"/>
      <c r="D482" s="36"/>
      <c r="E482" s="50"/>
      <c r="F482" s="50"/>
      <c r="G482" s="105"/>
      <c r="H482" s="60"/>
      <c r="I482" s="60"/>
      <c r="J482" s="26"/>
      <c r="K482" s="26"/>
      <c r="L482" s="26"/>
      <c r="M482" s="26"/>
    </row>
    <row r="483" spans="1:13" ht="12.75">
      <c r="A483" s="35"/>
      <c r="B483" s="38"/>
      <c r="C483" s="36"/>
      <c r="D483" s="36"/>
      <c r="E483" s="50"/>
      <c r="F483" s="50"/>
      <c r="G483" s="105"/>
      <c r="H483" s="60"/>
      <c r="I483" s="60"/>
      <c r="J483" s="26"/>
      <c r="K483" s="26"/>
      <c r="L483" s="26"/>
      <c r="M483" s="26"/>
    </row>
    <row r="484" spans="1:13" ht="12.75">
      <c r="A484" s="35"/>
      <c r="B484" s="38"/>
      <c r="C484" s="36"/>
      <c r="D484" s="36"/>
      <c r="E484" s="50"/>
      <c r="F484" s="50"/>
      <c r="G484" s="105"/>
      <c r="H484" s="60"/>
      <c r="I484" s="60"/>
      <c r="J484" s="26"/>
      <c r="K484" s="26"/>
      <c r="L484" s="26"/>
      <c r="M484" s="26"/>
    </row>
    <row r="485" spans="1:13" ht="12.75">
      <c r="A485" s="35"/>
      <c r="B485" s="38"/>
      <c r="C485" s="36"/>
      <c r="D485" s="36"/>
      <c r="E485" s="50"/>
      <c r="F485" s="50"/>
      <c r="G485" s="105"/>
      <c r="H485" s="60"/>
      <c r="I485" s="60"/>
      <c r="J485" s="26"/>
      <c r="K485" s="26"/>
      <c r="L485" s="26"/>
      <c r="M485" s="26"/>
    </row>
    <row r="486" spans="1:13" ht="12.75">
      <c r="A486" s="35"/>
      <c r="B486" s="38"/>
      <c r="C486" s="36"/>
      <c r="D486" s="36"/>
      <c r="E486" s="50"/>
      <c r="F486" s="50"/>
      <c r="G486" s="105"/>
      <c r="H486" s="60"/>
      <c r="I486" s="60"/>
      <c r="J486" s="26"/>
      <c r="K486" s="26"/>
      <c r="L486" s="26"/>
      <c r="M486" s="26"/>
    </row>
    <row r="487" spans="1:13" ht="12.75">
      <c r="A487" s="35"/>
      <c r="B487" s="38"/>
      <c r="C487" s="36"/>
      <c r="D487" s="36"/>
      <c r="E487" s="50"/>
      <c r="F487" s="50"/>
      <c r="G487" s="105"/>
      <c r="H487" s="60"/>
      <c r="I487" s="60"/>
      <c r="J487" s="26"/>
      <c r="K487" s="26"/>
      <c r="L487" s="26"/>
      <c r="M487" s="26"/>
    </row>
    <row r="488" spans="1:13" ht="12.75">
      <c r="A488" s="35"/>
      <c r="B488" s="38"/>
      <c r="C488" s="36"/>
      <c r="D488" s="36"/>
      <c r="E488" s="50"/>
      <c r="F488" s="50"/>
      <c r="G488" s="105"/>
      <c r="H488" s="60"/>
      <c r="I488" s="60"/>
      <c r="J488" s="26"/>
      <c r="K488" s="26"/>
      <c r="L488" s="26"/>
      <c r="M488" s="26"/>
    </row>
    <row r="489" spans="1:13" ht="12.75">
      <c r="A489" s="35"/>
      <c r="B489" s="38"/>
      <c r="C489" s="36"/>
      <c r="D489" s="36"/>
      <c r="E489" s="50"/>
      <c r="F489" s="50"/>
      <c r="G489" s="105"/>
      <c r="H489" s="60"/>
      <c r="I489" s="60"/>
      <c r="J489" s="26"/>
      <c r="K489" s="26"/>
      <c r="L489" s="26"/>
      <c r="M489" s="26"/>
    </row>
    <row r="490" spans="1:13" ht="12.75">
      <c r="A490" s="35"/>
      <c r="B490" s="38"/>
      <c r="C490" s="36"/>
      <c r="D490" s="36"/>
      <c r="E490" s="50"/>
      <c r="F490" s="50"/>
      <c r="G490" s="105"/>
      <c r="H490" s="60"/>
      <c r="I490" s="60"/>
      <c r="J490" s="26"/>
      <c r="K490" s="26"/>
      <c r="L490" s="26"/>
      <c r="M490" s="26"/>
    </row>
    <row r="491" spans="1:13" ht="12.75">
      <c r="A491" s="35"/>
      <c r="B491" s="38"/>
      <c r="C491" s="36"/>
      <c r="D491" s="36"/>
      <c r="E491" s="50"/>
      <c r="F491" s="50"/>
      <c r="G491" s="105"/>
      <c r="H491" s="60"/>
      <c r="I491" s="60"/>
      <c r="J491" s="26"/>
      <c r="K491" s="26"/>
      <c r="L491" s="26"/>
      <c r="M491" s="26"/>
    </row>
    <row r="492" spans="1:13" ht="12.75">
      <c r="A492" s="35"/>
      <c r="B492" s="38"/>
      <c r="C492" s="36"/>
      <c r="D492" s="36"/>
      <c r="E492" s="50"/>
      <c r="F492" s="50"/>
      <c r="G492" s="105"/>
      <c r="H492" s="60"/>
      <c r="I492" s="60"/>
      <c r="J492" s="26"/>
      <c r="K492" s="26"/>
      <c r="L492" s="26"/>
      <c r="M492" s="26"/>
    </row>
    <row r="493" spans="1:13" ht="12.75">
      <c r="A493" s="35"/>
      <c r="B493" s="38"/>
      <c r="C493" s="36"/>
      <c r="D493" s="36"/>
      <c r="E493" s="50"/>
      <c r="F493" s="50"/>
      <c r="G493" s="105"/>
      <c r="H493" s="60"/>
      <c r="I493" s="60"/>
      <c r="J493" s="26"/>
      <c r="K493" s="26"/>
      <c r="L493" s="26"/>
      <c r="M493" s="26"/>
    </row>
    <row r="494" spans="1:13" ht="12.75">
      <c r="A494" s="35"/>
      <c r="B494" s="38"/>
      <c r="C494" s="36"/>
      <c r="D494" s="36"/>
      <c r="E494" s="50"/>
      <c r="F494" s="50"/>
      <c r="G494" s="105"/>
      <c r="H494" s="60"/>
      <c r="I494" s="60"/>
      <c r="J494" s="26"/>
      <c r="K494" s="26"/>
      <c r="L494" s="26"/>
      <c r="M494" s="26"/>
    </row>
    <row r="495" spans="1:13" ht="12.75">
      <c r="A495" s="35"/>
      <c r="B495" s="38"/>
      <c r="C495" s="36"/>
      <c r="D495" s="36"/>
      <c r="E495" s="50"/>
      <c r="F495" s="50"/>
      <c r="G495" s="105"/>
      <c r="H495" s="60"/>
      <c r="I495" s="60"/>
      <c r="J495" s="26"/>
      <c r="K495" s="26"/>
      <c r="L495" s="26"/>
      <c r="M495" s="26"/>
    </row>
    <row r="496" spans="1:13" ht="12.75">
      <c r="A496" s="35"/>
      <c r="B496" s="38"/>
      <c r="C496" s="36"/>
      <c r="D496" s="36"/>
      <c r="E496" s="50"/>
      <c r="F496" s="50"/>
      <c r="G496" s="105"/>
      <c r="H496" s="60"/>
      <c r="I496" s="60"/>
      <c r="J496" s="26"/>
      <c r="K496" s="26"/>
      <c r="L496" s="26"/>
      <c r="M496" s="26"/>
    </row>
    <row r="497" spans="1:13" ht="12.75">
      <c r="A497" s="35"/>
      <c r="B497" s="38"/>
      <c r="C497" s="36"/>
      <c r="D497" s="36"/>
      <c r="E497" s="50"/>
      <c r="F497" s="50"/>
      <c r="G497" s="105"/>
      <c r="H497" s="60"/>
      <c r="I497" s="60"/>
      <c r="J497" s="26"/>
      <c r="K497" s="26"/>
      <c r="L497" s="26"/>
      <c r="M497" s="26"/>
    </row>
    <row r="498" spans="1:13" ht="12.75">
      <c r="A498" s="35"/>
      <c r="B498" s="38"/>
      <c r="C498" s="36"/>
      <c r="D498" s="36"/>
      <c r="E498" s="50"/>
      <c r="F498" s="50"/>
      <c r="G498" s="105"/>
      <c r="H498" s="60"/>
      <c r="I498" s="60"/>
      <c r="J498" s="26"/>
      <c r="K498" s="26"/>
      <c r="L498" s="26"/>
      <c r="M498" s="26"/>
    </row>
    <row r="499" spans="1:13" ht="12.75">
      <c r="A499" s="35"/>
      <c r="B499" s="38"/>
      <c r="C499" s="36"/>
      <c r="D499" s="36"/>
      <c r="E499" s="50"/>
      <c r="F499" s="50"/>
      <c r="G499" s="105"/>
      <c r="H499" s="60"/>
      <c r="I499" s="60"/>
      <c r="J499" s="26"/>
      <c r="K499" s="26"/>
      <c r="L499" s="26"/>
      <c r="M499" s="26"/>
    </row>
    <row r="500" spans="1:13" ht="12.75">
      <c r="A500" s="35"/>
      <c r="B500" s="38"/>
      <c r="C500" s="36"/>
      <c r="D500" s="36"/>
      <c r="E500" s="50"/>
      <c r="F500" s="50"/>
      <c r="G500" s="105"/>
      <c r="H500" s="60"/>
      <c r="I500" s="60"/>
      <c r="J500" s="26"/>
      <c r="K500" s="26"/>
      <c r="L500" s="26"/>
      <c r="M500" s="26"/>
    </row>
    <row r="501" spans="1:13" ht="12.75">
      <c r="A501" s="35"/>
      <c r="B501" s="38"/>
      <c r="C501" s="36"/>
      <c r="D501" s="36"/>
      <c r="E501" s="50"/>
      <c r="F501" s="50"/>
      <c r="G501" s="105"/>
      <c r="H501" s="60"/>
      <c r="I501" s="60"/>
      <c r="J501" s="26"/>
      <c r="K501" s="26"/>
      <c r="L501" s="26"/>
      <c r="M501" s="26"/>
    </row>
    <row r="502" spans="1:13" ht="12.75">
      <c r="A502" s="35"/>
      <c r="B502" s="38"/>
      <c r="C502" s="36"/>
      <c r="D502" s="36"/>
      <c r="E502" s="50"/>
      <c r="F502" s="50"/>
      <c r="G502" s="105"/>
      <c r="H502" s="60"/>
      <c r="I502" s="60"/>
      <c r="J502" s="26"/>
      <c r="K502" s="26"/>
      <c r="L502" s="26"/>
      <c r="M502" s="26"/>
    </row>
    <row r="503" spans="1:13" ht="12.75">
      <c r="A503" s="35"/>
      <c r="B503" s="38"/>
      <c r="C503" s="36"/>
      <c r="D503" s="36"/>
      <c r="E503" s="50"/>
      <c r="F503" s="50"/>
      <c r="G503" s="105"/>
      <c r="H503" s="60"/>
      <c r="I503" s="60"/>
      <c r="J503" s="26"/>
      <c r="K503" s="26"/>
      <c r="L503" s="26"/>
      <c r="M503" s="26"/>
    </row>
    <row r="504" spans="1:13" ht="12.75">
      <c r="A504" s="35"/>
      <c r="B504" s="38"/>
      <c r="C504" s="36"/>
      <c r="D504" s="36"/>
      <c r="E504" s="50"/>
      <c r="F504" s="50"/>
      <c r="G504" s="105"/>
      <c r="H504" s="60"/>
      <c r="I504" s="60"/>
      <c r="J504" s="26"/>
      <c r="K504" s="26"/>
      <c r="L504" s="26"/>
      <c r="M504" s="26"/>
    </row>
    <row r="505" spans="1:13" ht="12.75">
      <c r="A505" s="35"/>
      <c r="B505" s="38"/>
      <c r="C505" s="36"/>
      <c r="D505" s="36"/>
      <c r="E505" s="50"/>
      <c r="F505" s="50"/>
      <c r="G505" s="105"/>
      <c r="H505" s="60"/>
      <c r="I505" s="60"/>
      <c r="J505" s="26"/>
      <c r="K505" s="26"/>
      <c r="L505" s="26"/>
      <c r="M505" s="26"/>
    </row>
    <row r="506" spans="1:13" ht="12.75">
      <c r="A506" s="35"/>
      <c r="B506" s="38"/>
      <c r="C506" s="36"/>
      <c r="D506" s="36"/>
      <c r="E506" s="50"/>
      <c r="F506" s="50"/>
      <c r="G506" s="105"/>
      <c r="H506" s="60"/>
      <c r="I506" s="60"/>
      <c r="J506" s="26"/>
      <c r="K506" s="26"/>
      <c r="L506" s="26"/>
      <c r="M506" s="26"/>
    </row>
    <row r="507" spans="1:13" ht="12.75">
      <c r="A507" s="35"/>
      <c r="B507" s="38"/>
      <c r="C507" s="36"/>
      <c r="D507" s="36"/>
      <c r="E507" s="50"/>
      <c r="F507" s="50"/>
      <c r="G507" s="105"/>
      <c r="H507" s="60"/>
      <c r="I507" s="60"/>
      <c r="J507" s="26"/>
      <c r="K507" s="26"/>
      <c r="L507" s="26"/>
      <c r="M507" s="26"/>
    </row>
    <row r="508" spans="1:13" ht="12.75">
      <c r="A508" s="35"/>
      <c r="B508" s="38"/>
      <c r="C508" s="36"/>
      <c r="D508" s="36"/>
      <c r="E508" s="50"/>
      <c r="F508" s="50"/>
      <c r="G508" s="105"/>
      <c r="H508" s="60"/>
      <c r="I508" s="60"/>
      <c r="J508" s="26"/>
      <c r="K508" s="26"/>
      <c r="L508" s="26"/>
      <c r="M508" s="26"/>
    </row>
    <row r="509" spans="1:13" ht="12.75">
      <c r="A509" s="35"/>
      <c r="B509" s="38"/>
      <c r="C509" s="36"/>
      <c r="D509" s="36"/>
      <c r="E509" s="50"/>
      <c r="F509" s="50"/>
      <c r="G509" s="105"/>
      <c r="H509" s="60"/>
      <c r="I509" s="60"/>
      <c r="J509" s="26"/>
      <c r="K509" s="26"/>
      <c r="L509" s="26"/>
      <c r="M509" s="26"/>
    </row>
    <row r="510" spans="1:13" ht="12.75">
      <c r="A510" s="35"/>
      <c r="B510" s="38"/>
      <c r="C510" s="36"/>
      <c r="D510" s="36"/>
      <c r="E510" s="50"/>
      <c r="F510" s="50"/>
      <c r="G510" s="105"/>
      <c r="H510" s="60"/>
      <c r="I510" s="60"/>
      <c r="J510" s="26"/>
      <c r="K510" s="26"/>
      <c r="L510" s="26"/>
      <c r="M510" s="26"/>
    </row>
    <row r="511" spans="1:13" ht="12.75">
      <c r="A511" s="35"/>
      <c r="B511" s="38"/>
      <c r="C511" s="36"/>
      <c r="D511" s="36"/>
      <c r="E511" s="50"/>
      <c r="F511" s="50"/>
      <c r="G511" s="105"/>
      <c r="H511" s="60"/>
      <c r="I511" s="60"/>
      <c r="J511" s="26"/>
      <c r="K511" s="26"/>
      <c r="L511" s="26"/>
      <c r="M511" s="26"/>
    </row>
    <row r="512" spans="1:13" ht="12.75">
      <c r="A512" s="35"/>
      <c r="B512" s="38"/>
      <c r="C512" s="36"/>
      <c r="D512" s="36"/>
      <c r="E512" s="50"/>
      <c r="F512" s="50"/>
      <c r="G512" s="105"/>
      <c r="H512" s="60"/>
      <c r="I512" s="60"/>
      <c r="J512" s="26"/>
      <c r="K512" s="26"/>
      <c r="L512" s="26"/>
      <c r="M512" s="26"/>
    </row>
    <row r="513" spans="1:13" ht="12.75">
      <c r="A513" s="35"/>
      <c r="B513" s="38"/>
      <c r="C513" s="36"/>
      <c r="D513" s="36"/>
      <c r="E513" s="50"/>
      <c r="F513" s="50"/>
      <c r="G513" s="105"/>
      <c r="H513" s="60"/>
      <c r="I513" s="60"/>
      <c r="J513" s="26"/>
      <c r="K513" s="26"/>
      <c r="L513" s="26"/>
      <c r="M513" s="26"/>
    </row>
    <row r="514" spans="1:13" ht="12.75">
      <c r="A514" s="35"/>
      <c r="B514" s="38"/>
      <c r="C514" s="36"/>
      <c r="D514" s="36"/>
      <c r="E514" s="50"/>
      <c r="F514" s="50"/>
      <c r="G514" s="105"/>
      <c r="H514" s="60"/>
      <c r="I514" s="60"/>
      <c r="J514" s="26"/>
      <c r="K514" s="26"/>
      <c r="L514" s="26"/>
      <c r="M514" s="26"/>
    </row>
    <row r="515" spans="1:13" ht="12.75">
      <c r="A515" s="35"/>
      <c r="B515" s="38"/>
      <c r="C515" s="36"/>
      <c r="D515" s="36"/>
      <c r="E515" s="50"/>
      <c r="F515" s="50"/>
      <c r="G515" s="105"/>
      <c r="H515" s="60"/>
      <c r="I515" s="60"/>
      <c r="J515" s="26"/>
      <c r="K515" s="26"/>
      <c r="L515" s="26"/>
      <c r="M515" s="26"/>
    </row>
    <row r="516" spans="1:13" ht="12.75">
      <c r="A516" s="35"/>
      <c r="B516" s="38"/>
      <c r="C516" s="36"/>
      <c r="D516" s="36"/>
      <c r="E516" s="50"/>
      <c r="F516" s="50"/>
      <c r="G516" s="105"/>
      <c r="H516" s="60"/>
      <c r="I516" s="60"/>
      <c r="J516" s="26"/>
      <c r="K516" s="26"/>
      <c r="L516" s="26"/>
      <c r="M516" s="26"/>
    </row>
    <row r="517" spans="1:13" ht="12.75">
      <c r="A517" s="35"/>
      <c r="B517" s="38"/>
      <c r="C517" s="36"/>
      <c r="D517" s="36"/>
      <c r="E517" s="50"/>
      <c r="F517" s="50"/>
      <c r="G517" s="105"/>
      <c r="H517" s="60"/>
      <c r="I517" s="60"/>
      <c r="J517" s="26"/>
      <c r="K517" s="26"/>
      <c r="L517" s="26"/>
      <c r="M517" s="26"/>
    </row>
    <row r="518" spans="1:13" ht="12.75">
      <c r="A518" s="35"/>
      <c r="B518" s="38"/>
      <c r="C518" s="36"/>
      <c r="D518" s="36"/>
      <c r="E518" s="50"/>
      <c r="F518" s="50"/>
      <c r="G518" s="105"/>
      <c r="H518" s="60"/>
      <c r="I518" s="60"/>
      <c r="J518" s="26"/>
      <c r="K518" s="26"/>
      <c r="L518" s="26"/>
      <c r="M518" s="26"/>
    </row>
    <row r="519" spans="1:13" ht="12.75">
      <c r="A519" s="35"/>
      <c r="B519" s="38"/>
      <c r="C519" s="36"/>
      <c r="D519" s="36"/>
      <c r="E519" s="50"/>
      <c r="F519" s="50"/>
      <c r="G519" s="105"/>
      <c r="H519" s="60"/>
      <c r="I519" s="60"/>
      <c r="J519" s="26"/>
      <c r="K519" s="26"/>
      <c r="L519" s="26"/>
      <c r="M519" s="26"/>
    </row>
    <row r="520" spans="1:13" ht="12.75">
      <c r="A520" s="35"/>
      <c r="B520" s="38"/>
      <c r="C520" s="36"/>
      <c r="D520" s="36"/>
      <c r="E520" s="50"/>
      <c r="F520" s="50"/>
      <c r="G520" s="105"/>
      <c r="H520" s="60"/>
      <c r="I520" s="60"/>
      <c r="J520" s="26"/>
      <c r="K520" s="26"/>
      <c r="L520" s="26"/>
      <c r="M520" s="26"/>
    </row>
    <row r="521" spans="1:13" ht="12.75">
      <c r="A521" s="35"/>
      <c r="B521" s="38"/>
      <c r="C521" s="36"/>
      <c r="D521" s="36"/>
      <c r="E521" s="50"/>
      <c r="F521" s="50"/>
      <c r="G521" s="105"/>
      <c r="H521" s="60"/>
      <c r="I521" s="60"/>
      <c r="J521" s="26"/>
      <c r="K521" s="26"/>
      <c r="L521" s="26"/>
      <c r="M521" s="26"/>
    </row>
    <row r="522" spans="1:13" ht="12.75">
      <c r="A522" s="35"/>
      <c r="B522" s="38"/>
      <c r="C522" s="36"/>
      <c r="D522" s="36"/>
      <c r="E522" s="50"/>
      <c r="F522" s="50"/>
      <c r="G522" s="105"/>
      <c r="H522" s="60"/>
      <c r="I522" s="60"/>
      <c r="J522" s="26"/>
      <c r="K522" s="26"/>
      <c r="L522" s="26"/>
      <c r="M522" s="26"/>
    </row>
    <row r="523" spans="1:13" ht="12.75">
      <c r="A523" s="35"/>
      <c r="B523" s="38"/>
      <c r="C523" s="36"/>
      <c r="D523" s="36"/>
      <c r="E523" s="50"/>
      <c r="F523" s="50"/>
      <c r="G523" s="105"/>
      <c r="H523" s="60"/>
      <c r="I523" s="60"/>
      <c r="J523" s="26"/>
      <c r="K523" s="26"/>
      <c r="L523" s="26"/>
      <c r="M523" s="26"/>
    </row>
    <row r="524" spans="1:13" ht="12.75">
      <c r="A524" s="35"/>
      <c r="B524" s="38"/>
      <c r="C524" s="36"/>
      <c r="D524" s="36"/>
      <c r="E524" s="50"/>
      <c r="F524" s="50"/>
      <c r="G524" s="105"/>
      <c r="H524" s="60"/>
      <c r="I524" s="60"/>
      <c r="J524" s="26"/>
      <c r="K524" s="26"/>
      <c r="L524" s="26"/>
      <c r="M524" s="26"/>
    </row>
    <row r="525" spans="1:13" ht="12.75">
      <c r="A525" s="35"/>
      <c r="B525" s="38"/>
      <c r="C525" s="36"/>
      <c r="D525" s="36"/>
      <c r="E525" s="50"/>
      <c r="F525" s="50"/>
      <c r="G525" s="105"/>
      <c r="H525" s="60"/>
      <c r="I525" s="60"/>
      <c r="J525" s="26"/>
      <c r="K525" s="26"/>
      <c r="L525" s="26"/>
      <c r="M525" s="26"/>
    </row>
    <row r="526" spans="1:13" ht="12.75">
      <c r="A526" s="35"/>
      <c r="B526" s="38"/>
      <c r="C526" s="36"/>
      <c r="D526" s="36"/>
      <c r="E526" s="50"/>
      <c r="F526" s="50"/>
      <c r="G526" s="105"/>
      <c r="H526" s="60"/>
      <c r="I526" s="60"/>
      <c r="J526" s="26"/>
      <c r="K526" s="26"/>
      <c r="L526" s="26"/>
      <c r="M526" s="26"/>
    </row>
    <row r="527" spans="1:13" ht="12.75">
      <c r="A527" s="35"/>
      <c r="B527" s="38"/>
      <c r="C527" s="36"/>
      <c r="D527" s="36"/>
      <c r="E527" s="50"/>
      <c r="F527" s="50"/>
      <c r="G527" s="105"/>
      <c r="H527" s="60"/>
      <c r="I527" s="60"/>
      <c r="J527" s="26"/>
      <c r="K527" s="26"/>
      <c r="L527" s="26"/>
      <c r="M527" s="26"/>
    </row>
    <row r="528" spans="1:13" ht="12.75">
      <c r="A528" s="35"/>
      <c r="B528" s="38"/>
      <c r="C528" s="36"/>
      <c r="D528" s="36"/>
      <c r="E528" s="50"/>
      <c r="F528" s="50"/>
      <c r="G528" s="105"/>
      <c r="H528" s="60"/>
      <c r="I528" s="60"/>
      <c r="J528" s="26"/>
      <c r="K528" s="26"/>
      <c r="L528" s="26"/>
      <c r="M528" s="26"/>
    </row>
    <row r="529" spans="1:13" ht="12.75">
      <c r="A529" s="35"/>
      <c r="B529" s="38"/>
      <c r="C529" s="36"/>
      <c r="D529" s="36"/>
      <c r="E529" s="50"/>
      <c r="F529" s="50"/>
      <c r="G529" s="105"/>
      <c r="H529" s="60"/>
      <c r="I529" s="60"/>
      <c r="J529" s="26"/>
      <c r="K529" s="26"/>
      <c r="L529" s="26"/>
      <c r="M529" s="26"/>
    </row>
    <row r="530" spans="1:13" ht="12.75">
      <c r="A530" s="35"/>
      <c r="B530" s="38"/>
      <c r="C530" s="36"/>
      <c r="D530" s="36"/>
      <c r="E530" s="50"/>
      <c r="F530" s="50"/>
      <c r="G530" s="105"/>
      <c r="H530" s="60"/>
      <c r="I530" s="60"/>
      <c r="J530" s="26"/>
      <c r="K530" s="26"/>
      <c r="L530" s="26"/>
      <c r="M530" s="26"/>
    </row>
    <row r="531" spans="1:13" ht="12.75">
      <c r="A531" s="35"/>
      <c r="B531" s="38"/>
      <c r="C531" s="36"/>
      <c r="D531" s="36"/>
      <c r="E531" s="50"/>
      <c r="F531" s="50"/>
      <c r="G531" s="105"/>
      <c r="H531" s="60"/>
      <c r="I531" s="60"/>
      <c r="J531" s="26"/>
      <c r="K531" s="26"/>
      <c r="L531" s="26"/>
      <c r="M531" s="26"/>
    </row>
    <row r="532" spans="1:13" ht="12.75">
      <c r="A532" s="35"/>
      <c r="B532" s="38"/>
      <c r="C532" s="36"/>
      <c r="D532" s="36"/>
      <c r="E532" s="50"/>
      <c r="F532" s="50"/>
      <c r="G532" s="105"/>
      <c r="H532" s="60"/>
      <c r="I532" s="60"/>
      <c r="J532" s="26"/>
      <c r="K532" s="26"/>
      <c r="L532" s="26"/>
      <c r="M532" s="26"/>
    </row>
    <row r="533" spans="1:13" ht="12.75">
      <c r="A533" s="35"/>
      <c r="B533" s="38"/>
      <c r="C533" s="36"/>
      <c r="D533" s="36"/>
      <c r="E533" s="50"/>
      <c r="F533" s="50"/>
      <c r="G533" s="105"/>
      <c r="H533" s="60"/>
      <c r="I533" s="60"/>
      <c r="J533" s="26"/>
      <c r="K533" s="26"/>
      <c r="L533" s="26"/>
      <c r="M533" s="26"/>
    </row>
    <row r="534" spans="1:13" ht="12.75">
      <c r="A534" s="35"/>
      <c r="B534" s="38"/>
      <c r="C534" s="36"/>
      <c r="D534" s="36"/>
      <c r="E534" s="50"/>
      <c r="F534" s="50"/>
      <c r="G534" s="105"/>
      <c r="H534" s="60"/>
      <c r="I534" s="60"/>
      <c r="J534" s="26"/>
      <c r="K534" s="26"/>
      <c r="L534" s="26"/>
      <c r="M534" s="26"/>
    </row>
    <row r="535" spans="1:13" ht="12.75">
      <c r="A535" s="35"/>
      <c r="B535" s="38"/>
      <c r="C535" s="36"/>
      <c r="D535" s="36"/>
      <c r="E535" s="50"/>
      <c r="F535" s="50"/>
      <c r="G535" s="105"/>
      <c r="H535" s="60"/>
      <c r="I535" s="60"/>
      <c r="J535" s="26"/>
      <c r="K535" s="26"/>
      <c r="L535" s="26"/>
      <c r="M535" s="26"/>
    </row>
    <row r="536" spans="1:13" ht="12.75">
      <c r="A536" s="35"/>
      <c r="B536" s="38"/>
      <c r="C536" s="36"/>
      <c r="D536" s="36"/>
      <c r="E536" s="50"/>
      <c r="F536" s="50"/>
      <c r="G536" s="105"/>
      <c r="H536" s="60"/>
      <c r="I536" s="60"/>
      <c r="J536" s="26"/>
      <c r="K536" s="26"/>
      <c r="L536" s="26"/>
      <c r="M536" s="26"/>
    </row>
    <row r="537" spans="1:13" ht="12.75">
      <c r="A537" s="35"/>
      <c r="B537" s="38"/>
      <c r="C537" s="36"/>
      <c r="D537" s="36"/>
      <c r="E537" s="50"/>
      <c r="F537" s="50"/>
      <c r="G537" s="105"/>
      <c r="H537" s="60"/>
      <c r="I537" s="60"/>
      <c r="J537" s="26"/>
      <c r="K537" s="26"/>
      <c r="L537" s="26"/>
      <c r="M537" s="26"/>
    </row>
    <row r="538" spans="1:13" ht="12.75">
      <c r="A538" s="35"/>
      <c r="B538" s="38"/>
      <c r="C538" s="36"/>
      <c r="D538" s="36"/>
      <c r="E538" s="50"/>
      <c r="F538" s="50"/>
      <c r="G538" s="105"/>
      <c r="H538" s="60"/>
      <c r="I538" s="60"/>
      <c r="J538" s="26"/>
      <c r="K538" s="26"/>
      <c r="L538" s="26"/>
      <c r="M538" s="26"/>
    </row>
    <row r="539" spans="1:13" ht="12.75">
      <c r="A539" s="35"/>
      <c r="B539" s="38"/>
      <c r="C539" s="36"/>
      <c r="D539" s="36"/>
      <c r="E539" s="50"/>
      <c r="F539" s="50"/>
      <c r="G539" s="105"/>
      <c r="H539" s="60"/>
      <c r="I539" s="60"/>
      <c r="J539" s="26"/>
      <c r="K539" s="26"/>
      <c r="L539" s="26"/>
      <c r="M539" s="26"/>
    </row>
    <row r="540" spans="1:13" ht="12.75">
      <c r="A540" s="35"/>
      <c r="B540" s="38"/>
      <c r="C540" s="36"/>
      <c r="D540" s="36"/>
      <c r="E540" s="50"/>
      <c r="F540" s="50"/>
      <c r="G540" s="105"/>
      <c r="H540" s="60"/>
      <c r="I540" s="60"/>
      <c r="J540" s="26"/>
      <c r="K540" s="26"/>
      <c r="L540" s="26"/>
      <c r="M540" s="26"/>
    </row>
    <row r="541" spans="1:13" ht="12.75">
      <c r="A541" s="35"/>
      <c r="B541" s="38"/>
      <c r="C541" s="36"/>
      <c r="D541" s="36"/>
      <c r="E541" s="50"/>
      <c r="F541" s="50"/>
      <c r="G541" s="105"/>
      <c r="H541" s="60"/>
      <c r="I541" s="60"/>
      <c r="J541" s="26"/>
      <c r="K541" s="26"/>
      <c r="L541" s="26"/>
      <c r="M541" s="26"/>
    </row>
    <row r="542" spans="1:13" ht="12.75">
      <c r="A542" s="35"/>
      <c r="B542" s="38"/>
      <c r="C542" s="36"/>
      <c r="D542" s="36"/>
      <c r="E542" s="50"/>
      <c r="F542" s="50"/>
      <c r="G542" s="105"/>
      <c r="H542" s="60"/>
      <c r="I542" s="60"/>
      <c r="J542" s="26"/>
      <c r="K542" s="26"/>
      <c r="L542" s="26"/>
      <c r="M542" s="26"/>
    </row>
    <row r="543" spans="1:13" ht="12.75">
      <c r="A543" s="35"/>
      <c r="B543" s="38"/>
      <c r="C543" s="36"/>
      <c r="D543" s="36"/>
      <c r="E543" s="50"/>
      <c r="F543" s="50"/>
      <c r="G543" s="105"/>
      <c r="H543" s="60"/>
      <c r="I543" s="60"/>
      <c r="J543" s="26"/>
      <c r="K543" s="26"/>
      <c r="L543" s="26"/>
      <c r="M543" s="26"/>
    </row>
    <row r="544" spans="1:13" ht="12.75">
      <c r="A544" s="35"/>
      <c r="B544" s="38"/>
      <c r="C544" s="36"/>
      <c r="D544" s="36"/>
      <c r="E544" s="50"/>
      <c r="F544" s="50"/>
      <c r="G544" s="105"/>
      <c r="H544" s="60"/>
      <c r="I544" s="60"/>
      <c r="J544" s="26"/>
      <c r="K544" s="26"/>
      <c r="L544" s="26"/>
      <c r="M544" s="26"/>
    </row>
    <row r="545" spans="1:13" ht="12.75">
      <c r="A545" s="35"/>
      <c r="B545" s="38"/>
      <c r="C545" s="36"/>
      <c r="D545" s="36"/>
      <c r="E545" s="50"/>
      <c r="F545" s="50"/>
      <c r="G545" s="105"/>
      <c r="H545" s="60"/>
      <c r="I545" s="60"/>
      <c r="J545" s="26"/>
      <c r="K545" s="26"/>
      <c r="L545" s="26"/>
      <c r="M545" s="26"/>
    </row>
    <row r="546" spans="1:13" ht="12.75">
      <c r="A546" s="35"/>
      <c r="B546" s="38"/>
      <c r="C546" s="36"/>
      <c r="D546" s="36"/>
      <c r="E546" s="50"/>
      <c r="F546" s="50"/>
      <c r="G546" s="105"/>
      <c r="H546" s="60"/>
      <c r="I546" s="60"/>
      <c r="J546" s="26"/>
      <c r="K546" s="26"/>
      <c r="L546" s="26"/>
      <c r="M546" s="26"/>
    </row>
    <row r="547" spans="1:13" ht="12.75">
      <c r="A547" s="35"/>
      <c r="B547" s="38"/>
      <c r="C547" s="36"/>
      <c r="D547" s="36"/>
      <c r="E547" s="50"/>
      <c r="F547" s="50"/>
      <c r="G547" s="105"/>
      <c r="H547" s="60"/>
      <c r="I547" s="60"/>
      <c r="J547" s="26"/>
      <c r="K547" s="26"/>
      <c r="L547" s="26"/>
      <c r="M547" s="26"/>
    </row>
    <row r="548" spans="1:13" ht="12.75">
      <c r="A548" s="35"/>
      <c r="B548" s="38"/>
      <c r="C548" s="36"/>
      <c r="D548" s="36"/>
      <c r="E548" s="50"/>
      <c r="F548" s="50"/>
      <c r="G548" s="105"/>
      <c r="H548" s="60"/>
      <c r="I548" s="60"/>
      <c r="J548" s="26"/>
      <c r="K548" s="26"/>
      <c r="L548" s="26"/>
      <c r="M548" s="26"/>
    </row>
    <row r="549" spans="1:13" ht="12.75">
      <c r="A549" s="35"/>
      <c r="B549" s="38"/>
      <c r="C549" s="36"/>
      <c r="D549" s="36"/>
      <c r="E549" s="50"/>
      <c r="F549" s="50"/>
      <c r="G549" s="105"/>
      <c r="H549" s="60"/>
      <c r="I549" s="60"/>
      <c r="J549" s="26"/>
      <c r="K549" s="26"/>
      <c r="L549" s="26"/>
      <c r="M549" s="26"/>
    </row>
    <row r="550" spans="1:13" ht="12.75">
      <c r="A550" s="35"/>
      <c r="B550" s="38"/>
      <c r="C550" s="36"/>
      <c r="D550" s="36"/>
      <c r="E550" s="50"/>
      <c r="F550" s="50"/>
      <c r="G550" s="105"/>
      <c r="H550" s="60"/>
      <c r="I550" s="60"/>
      <c r="J550" s="26"/>
      <c r="K550" s="26"/>
      <c r="L550" s="26"/>
      <c r="M550" s="26"/>
    </row>
    <row r="551" spans="1:13" ht="12.75">
      <c r="A551" s="35"/>
      <c r="B551" s="38"/>
      <c r="C551" s="36"/>
      <c r="D551" s="36"/>
      <c r="E551" s="50"/>
      <c r="F551" s="50"/>
      <c r="G551" s="105"/>
      <c r="H551" s="60"/>
      <c r="I551" s="60"/>
      <c r="J551" s="26"/>
      <c r="K551" s="26"/>
      <c r="L551" s="26"/>
      <c r="M551" s="26"/>
    </row>
    <row r="552" spans="1:13" ht="12.75">
      <c r="A552" s="35"/>
      <c r="B552" s="38"/>
      <c r="C552" s="36"/>
      <c r="D552" s="36"/>
      <c r="E552" s="50"/>
      <c r="F552" s="50"/>
      <c r="G552" s="105"/>
      <c r="H552" s="60"/>
      <c r="I552" s="60"/>
      <c r="J552" s="26"/>
      <c r="K552" s="26"/>
      <c r="L552" s="26"/>
      <c r="M552" s="26"/>
    </row>
    <row r="553" spans="1:13" ht="12.75">
      <c r="A553" s="35"/>
      <c r="B553" s="38"/>
      <c r="C553" s="36"/>
      <c r="D553" s="36"/>
      <c r="E553" s="50"/>
      <c r="F553" s="50"/>
      <c r="G553" s="105"/>
      <c r="H553" s="60"/>
      <c r="I553" s="60"/>
      <c r="J553" s="26"/>
      <c r="K553" s="26"/>
      <c r="L553" s="26"/>
      <c r="M553" s="26"/>
    </row>
    <row r="554" spans="1:13" ht="12.75">
      <c r="A554" s="35"/>
      <c r="B554" s="38"/>
      <c r="C554" s="36"/>
      <c r="D554" s="36"/>
      <c r="E554" s="50"/>
      <c r="F554" s="50"/>
      <c r="G554" s="105"/>
      <c r="H554" s="60"/>
      <c r="I554" s="60"/>
      <c r="J554" s="26"/>
      <c r="K554" s="26"/>
      <c r="L554" s="26"/>
      <c r="M554" s="26"/>
    </row>
    <row r="555" spans="1:13" ht="12.75">
      <c r="A555" s="35"/>
      <c r="B555" s="38"/>
      <c r="C555" s="36"/>
      <c r="D555" s="36"/>
      <c r="E555" s="50"/>
      <c r="F555" s="50"/>
      <c r="G555" s="105"/>
      <c r="H555" s="60"/>
      <c r="I555" s="60"/>
      <c r="J555" s="26"/>
      <c r="K555" s="26"/>
      <c r="L555" s="26"/>
      <c r="M555" s="26"/>
    </row>
    <row r="556" spans="1:13" ht="12.75">
      <c r="A556" s="35"/>
      <c r="B556" s="38"/>
      <c r="C556" s="36"/>
      <c r="D556" s="36"/>
      <c r="E556" s="50"/>
      <c r="F556" s="50"/>
      <c r="G556" s="105"/>
      <c r="H556" s="60"/>
      <c r="I556" s="60"/>
      <c r="J556" s="26"/>
      <c r="K556" s="26"/>
      <c r="L556" s="26"/>
      <c r="M556" s="26"/>
    </row>
    <row r="557" spans="1:13" ht="12.75">
      <c r="A557" s="35"/>
      <c r="B557" s="38"/>
      <c r="C557" s="36"/>
      <c r="D557" s="36"/>
      <c r="E557" s="50"/>
      <c r="F557" s="50"/>
      <c r="G557" s="105"/>
      <c r="H557" s="60"/>
      <c r="I557" s="60"/>
      <c r="J557" s="26"/>
      <c r="K557" s="26"/>
      <c r="L557" s="26"/>
      <c r="M557" s="26"/>
    </row>
    <row r="558" spans="1:13" ht="12.75">
      <c r="A558" s="35"/>
      <c r="B558" s="38"/>
      <c r="C558" s="36"/>
      <c r="D558" s="36"/>
      <c r="E558" s="50"/>
      <c r="F558" s="50"/>
      <c r="G558" s="105"/>
      <c r="H558" s="60"/>
      <c r="I558" s="60"/>
      <c r="J558" s="26"/>
      <c r="K558" s="26"/>
      <c r="L558" s="26"/>
      <c r="M558" s="26"/>
    </row>
    <row r="559" spans="1:13" ht="12.75">
      <c r="A559" s="35"/>
      <c r="B559" s="38"/>
      <c r="C559" s="36"/>
      <c r="D559" s="36"/>
      <c r="E559" s="50"/>
      <c r="F559" s="50"/>
      <c r="G559" s="105"/>
      <c r="H559" s="60"/>
      <c r="I559" s="60"/>
      <c r="J559" s="26"/>
      <c r="K559" s="26"/>
      <c r="L559" s="26"/>
      <c r="M559" s="26"/>
    </row>
    <row r="560" spans="1:13" ht="12.75">
      <c r="A560" s="35"/>
      <c r="B560" s="38"/>
      <c r="C560" s="36"/>
      <c r="D560" s="36"/>
      <c r="E560" s="50"/>
      <c r="F560" s="50"/>
      <c r="G560" s="105"/>
      <c r="H560" s="60"/>
      <c r="I560" s="60"/>
      <c r="J560" s="26"/>
      <c r="K560" s="26"/>
      <c r="L560" s="26"/>
      <c r="M560" s="26"/>
    </row>
    <row r="561" spans="1:13" ht="12.75">
      <c r="A561" s="35"/>
      <c r="B561" s="38"/>
      <c r="C561" s="36"/>
      <c r="D561" s="36"/>
      <c r="E561" s="50"/>
      <c r="F561" s="50"/>
      <c r="G561" s="105"/>
      <c r="H561" s="60"/>
      <c r="I561" s="60"/>
      <c r="J561" s="26"/>
      <c r="K561" s="26"/>
      <c r="L561" s="26"/>
      <c r="M561" s="26"/>
    </row>
    <row r="562" spans="1:13" ht="12.75">
      <c r="A562" s="35"/>
      <c r="B562" s="38"/>
      <c r="C562" s="36"/>
      <c r="D562" s="36"/>
      <c r="E562" s="50"/>
      <c r="F562" s="50"/>
      <c r="G562" s="105"/>
      <c r="H562" s="60"/>
      <c r="I562" s="60"/>
      <c r="J562" s="26"/>
      <c r="K562" s="26"/>
      <c r="L562" s="26"/>
      <c r="M562" s="26"/>
    </row>
    <row r="563" spans="1:13" ht="12.75">
      <c r="A563" s="35"/>
      <c r="B563" s="38"/>
      <c r="C563" s="36"/>
      <c r="D563" s="36"/>
      <c r="E563" s="50"/>
      <c r="F563" s="50"/>
      <c r="G563" s="105"/>
      <c r="H563" s="60"/>
      <c r="I563" s="60"/>
      <c r="J563" s="26"/>
      <c r="K563" s="26"/>
      <c r="L563" s="26"/>
      <c r="M563" s="26"/>
    </row>
    <row r="564" spans="1:13" ht="12.75">
      <c r="A564" s="35"/>
      <c r="B564" s="38"/>
      <c r="C564" s="36"/>
      <c r="D564" s="36"/>
      <c r="E564" s="50"/>
      <c r="F564" s="50"/>
      <c r="G564" s="105"/>
      <c r="H564" s="60"/>
      <c r="I564" s="60"/>
      <c r="J564" s="26"/>
      <c r="K564" s="26"/>
      <c r="L564" s="26"/>
      <c r="M564" s="26"/>
    </row>
    <row r="565" spans="1:13" ht="12.75">
      <c r="A565" s="35"/>
      <c r="B565" s="38"/>
      <c r="C565" s="36"/>
      <c r="D565" s="36"/>
      <c r="E565" s="50"/>
      <c r="F565" s="50"/>
      <c r="G565" s="105"/>
      <c r="H565" s="60"/>
      <c r="I565" s="60"/>
      <c r="J565" s="26"/>
      <c r="K565" s="26"/>
      <c r="L565" s="26"/>
      <c r="M565" s="26"/>
    </row>
    <row r="566" spans="1:13" ht="12.75">
      <c r="A566" s="35"/>
      <c r="B566" s="38"/>
      <c r="C566" s="36"/>
      <c r="D566" s="36"/>
      <c r="E566" s="50"/>
      <c r="F566" s="50"/>
      <c r="G566" s="105"/>
      <c r="H566" s="60"/>
      <c r="I566" s="60"/>
      <c r="J566" s="26"/>
      <c r="K566" s="26"/>
      <c r="L566" s="26"/>
      <c r="M566" s="26"/>
    </row>
    <row r="567" spans="1:13" ht="12.75">
      <c r="A567" s="35"/>
      <c r="B567" s="38"/>
      <c r="C567" s="36"/>
      <c r="D567" s="36"/>
      <c r="E567" s="50"/>
      <c r="F567" s="50"/>
      <c r="G567" s="105"/>
      <c r="H567" s="60"/>
      <c r="I567" s="60"/>
      <c r="J567" s="26"/>
      <c r="K567" s="26"/>
      <c r="L567" s="26"/>
      <c r="M567" s="26"/>
    </row>
    <row r="568" spans="1:13" ht="12.75">
      <c r="A568" s="35"/>
      <c r="B568" s="38"/>
      <c r="C568" s="36"/>
      <c r="D568" s="36"/>
      <c r="E568" s="50"/>
      <c r="F568" s="50"/>
      <c r="G568" s="105"/>
      <c r="H568" s="60"/>
      <c r="I568" s="60"/>
      <c r="J568" s="26"/>
      <c r="K568" s="26"/>
      <c r="L568" s="26"/>
      <c r="M568" s="26"/>
    </row>
    <row r="569" spans="1:13" ht="12.75">
      <c r="A569" s="35"/>
      <c r="B569" s="38"/>
      <c r="C569" s="36"/>
      <c r="D569" s="36"/>
      <c r="E569" s="50"/>
      <c r="F569" s="50"/>
      <c r="G569" s="105"/>
      <c r="H569" s="60"/>
      <c r="I569" s="60"/>
      <c r="J569" s="26"/>
      <c r="K569" s="26"/>
      <c r="L569" s="26"/>
      <c r="M569" s="26"/>
    </row>
    <row r="570" spans="1:13" ht="12.75">
      <c r="A570" s="35"/>
      <c r="B570" s="38"/>
      <c r="C570" s="36"/>
      <c r="D570" s="36"/>
      <c r="E570" s="50"/>
      <c r="F570" s="50"/>
      <c r="G570" s="105"/>
      <c r="H570" s="60"/>
      <c r="I570" s="60"/>
      <c r="J570" s="26"/>
      <c r="K570" s="26"/>
      <c r="L570" s="26"/>
      <c r="M570" s="26"/>
    </row>
    <row r="571" spans="1:13" ht="12.75">
      <c r="A571" s="35"/>
      <c r="B571" s="38"/>
      <c r="C571" s="36"/>
      <c r="D571" s="36"/>
      <c r="E571" s="50"/>
      <c r="F571" s="50"/>
      <c r="G571" s="105"/>
      <c r="H571" s="60"/>
      <c r="I571" s="60"/>
      <c r="J571" s="26"/>
      <c r="K571" s="26"/>
      <c r="L571" s="26"/>
      <c r="M571" s="26"/>
    </row>
    <row r="572" spans="1:13" ht="12.75">
      <c r="A572" s="35"/>
      <c r="B572" s="38"/>
      <c r="C572" s="36"/>
      <c r="D572" s="36"/>
      <c r="E572" s="50"/>
      <c r="F572" s="50"/>
      <c r="G572" s="105"/>
      <c r="H572" s="60"/>
      <c r="I572" s="60"/>
      <c r="J572" s="26"/>
      <c r="K572" s="26"/>
      <c r="L572" s="26"/>
      <c r="M572" s="26"/>
    </row>
    <row r="573" spans="1:13" ht="12.75">
      <c r="A573" s="35"/>
      <c r="B573" s="38"/>
      <c r="C573" s="36"/>
      <c r="D573" s="36"/>
      <c r="E573" s="50"/>
      <c r="F573" s="50"/>
      <c r="G573" s="105"/>
      <c r="H573" s="60"/>
      <c r="I573" s="60"/>
      <c r="J573" s="26"/>
      <c r="K573" s="26"/>
      <c r="L573" s="26"/>
      <c r="M573" s="26"/>
    </row>
    <row r="574" spans="1:13" ht="12.75">
      <c r="A574" s="35"/>
      <c r="B574" s="38"/>
      <c r="C574" s="36"/>
      <c r="D574" s="36"/>
      <c r="E574" s="50"/>
      <c r="F574" s="50"/>
      <c r="G574" s="105"/>
      <c r="H574" s="60"/>
      <c r="I574" s="60"/>
      <c r="J574" s="26"/>
      <c r="K574" s="26"/>
      <c r="L574" s="26"/>
      <c r="M574" s="26"/>
    </row>
    <row r="575" spans="1:13" ht="12.75">
      <c r="A575" s="35"/>
      <c r="B575" s="38"/>
      <c r="C575" s="36"/>
      <c r="D575" s="36"/>
      <c r="E575" s="50"/>
      <c r="F575" s="50"/>
      <c r="G575" s="105"/>
      <c r="H575" s="60"/>
      <c r="I575" s="60"/>
      <c r="J575" s="26"/>
      <c r="K575" s="26"/>
      <c r="L575" s="26"/>
      <c r="M575" s="26"/>
    </row>
    <row r="576" spans="1:13" ht="12.75">
      <c r="A576" s="35"/>
      <c r="B576" s="38"/>
      <c r="C576" s="36"/>
      <c r="D576" s="36"/>
      <c r="E576" s="50"/>
      <c r="F576" s="50"/>
      <c r="G576" s="105"/>
      <c r="H576" s="60"/>
      <c r="I576" s="60"/>
      <c r="J576" s="26"/>
      <c r="K576" s="26"/>
      <c r="L576" s="26"/>
      <c r="M576" s="26"/>
    </row>
    <row r="577" spans="1:13" ht="12.75">
      <c r="A577" s="35"/>
      <c r="B577" s="38"/>
      <c r="C577" s="36"/>
      <c r="D577" s="36"/>
      <c r="E577" s="50"/>
      <c r="F577" s="50"/>
      <c r="G577" s="105"/>
      <c r="H577" s="60"/>
      <c r="I577" s="60"/>
      <c r="J577" s="26"/>
      <c r="K577" s="26"/>
      <c r="L577" s="26"/>
      <c r="M577" s="26"/>
    </row>
    <row r="578" spans="1:13" ht="12.75">
      <c r="A578" s="35"/>
      <c r="B578" s="38"/>
      <c r="C578" s="36"/>
      <c r="D578" s="36"/>
      <c r="E578" s="50"/>
      <c r="F578" s="50"/>
      <c r="G578" s="105"/>
      <c r="H578" s="60"/>
      <c r="I578" s="60"/>
      <c r="J578" s="26"/>
      <c r="K578" s="26"/>
      <c r="L578" s="26"/>
      <c r="M578" s="26"/>
    </row>
    <row r="579" spans="1:13" ht="12.75">
      <c r="A579" s="35"/>
      <c r="B579" s="38"/>
      <c r="C579" s="36"/>
      <c r="D579" s="36"/>
      <c r="E579" s="50"/>
      <c r="F579" s="50"/>
      <c r="G579" s="105"/>
      <c r="H579" s="60"/>
      <c r="I579" s="60"/>
      <c r="J579" s="26"/>
      <c r="K579" s="26"/>
      <c r="L579" s="26"/>
      <c r="M579" s="26"/>
    </row>
    <row r="580" spans="1:13" ht="12.75">
      <c r="A580" s="35"/>
      <c r="B580" s="38"/>
      <c r="C580" s="36"/>
      <c r="D580" s="36"/>
      <c r="E580" s="50"/>
      <c r="F580" s="50"/>
      <c r="G580" s="105"/>
      <c r="H580" s="60"/>
      <c r="I580" s="60"/>
      <c r="J580" s="26"/>
      <c r="K580" s="26"/>
      <c r="L580" s="26"/>
      <c r="M580" s="26"/>
    </row>
    <row r="581" spans="1:13" ht="12.75">
      <c r="A581" s="35"/>
      <c r="B581" s="38"/>
      <c r="C581" s="36"/>
      <c r="D581" s="36"/>
      <c r="E581" s="50"/>
      <c r="F581" s="50"/>
      <c r="G581" s="105"/>
      <c r="H581" s="60"/>
      <c r="I581" s="60"/>
      <c r="J581" s="26"/>
      <c r="K581" s="26"/>
      <c r="L581" s="26"/>
      <c r="M581" s="26"/>
    </row>
    <row r="582" spans="1:13" ht="12.75">
      <c r="A582" s="35"/>
      <c r="B582" s="38"/>
      <c r="C582" s="36"/>
      <c r="D582" s="36"/>
      <c r="E582" s="50"/>
      <c r="F582" s="50"/>
      <c r="G582" s="105"/>
      <c r="H582" s="60"/>
      <c r="I582" s="60"/>
      <c r="J582" s="26"/>
      <c r="K582" s="26"/>
      <c r="L582" s="26"/>
      <c r="M582" s="26"/>
    </row>
    <row r="583" spans="1:13" ht="12.75">
      <c r="A583" s="35"/>
      <c r="B583" s="38"/>
      <c r="C583" s="36"/>
      <c r="D583" s="36"/>
      <c r="E583" s="50"/>
      <c r="F583" s="50"/>
      <c r="G583" s="105"/>
      <c r="H583" s="60"/>
      <c r="I583" s="60"/>
      <c r="J583" s="26"/>
      <c r="K583" s="26"/>
      <c r="L583" s="26"/>
      <c r="M583" s="26"/>
    </row>
    <row r="584" spans="1:13" ht="12.75">
      <c r="A584" s="35"/>
      <c r="B584" s="38"/>
      <c r="C584" s="36"/>
      <c r="D584" s="36"/>
      <c r="E584" s="50"/>
      <c r="F584" s="50"/>
      <c r="G584" s="105"/>
      <c r="H584" s="60"/>
      <c r="I584" s="60"/>
      <c r="J584" s="26"/>
      <c r="K584" s="26"/>
      <c r="L584" s="26"/>
      <c r="M584" s="26"/>
    </row>
    <row r="585" spans="1:13" ht="12.75">
      <c r="A585" s="35"/>
      <c r="B585" s="38"/>
      <c r="C585" s="36"/>
      <c r="D585" s="36"/>
      <c r="E585" s="50"/>
      <c r="F585" s="50"/>
      <c r="G585" s="105"/>
      <c r="H585" s="60"/>
      <c r="I585" s="60"/>
      <c r="J585" s="26"/>
      <c r="K585" s="26"/>
      <c r="L585" s="26"/>
      <c r="M585" s="26"/>
    </row>
    <row r="586" spans="1:13" ht="12.75">
      <c r="A586" s="35"/>
      <c r="B586" s="38"/>
      <c r="C586" s="36"/>
      <c r="D586" s="36"/>
      <c r="E586" s="50"/>
      <c r="F586" s="50"/>
      <c r="G586" s="105"/>
      <c r="H586" s="60"/>
      <c r="I586" s="60"/>
      <c r="J586" s="26"/>
      <c r="K586" s="26"/>
      <c r="L586" s="26"/>
      <c r="M586" s="26"/>
    </row>
    <row r="587" spans="1:13" ht="12.75">
      <c r="A587" s="35"/>
      <c r="B587" s="38"/>
      <c r="C587" s="36"/>
      <c r="D587" s="36"/>
      <c r="E587" s="50"/>
      <c r="F587" s="50"/>
      <c r="G587" s="105"/>
      <c r="H587" s="60"/>
      <c r="I587" s="60"/>
      <c r="J587" s="26"/>
      <c r="K587" s="26"/>
      <c r="L587" s="26"/>
      <c r="M587" s="26"/>
    </row>
    <row r="588" spans="1:13" ht="12.75">
      <c r="A588" s="35"/>
      <c r="B588" s="38"/>
      <c r="C588" s="36"/>
      <c r="D588" s="36"/>
      <c r="E588" s="50"/>
      <c r="F588" s="50"/>
      <c r="G588" s="105"/>
      <c r="H588" s="60"/>
      <c r="I588" s="60"/>
      <c r="J588" s="26"/>
      <c r="K588" s="26"/>
      <c r="L588" s="26"/>
      <c r="M588" s="26"/>
    </row>
    <row r="589" spans="1:13" ht="12.75">
      <c r="A589" s="35"/>
      <c r="B589" s="38"/>
      <c r="C589" s="36"/>
      <c r="D589" s="36"/>
      <c r="E589" s="50"/>
      <c r="F589" s="50"/>
      <c r="G589" s="105"/>
      <c r="H589" s="60"/>
      <c r="I589" s="60"/>
      <c r="J589" s="26"/>
      <c r="K589" s="26"/>
      <c r="L589" s="26"/>
      <c r="M589" s="26"/>
    </row>
    <row r="590" spans="1:13" ht="12.75">
      <c r="A590" s="35"/>
      <c r="B590" s="38"/>
      <c r="C590" s="36"/>
      <c r="D590" s="36"/>
      <c r="E590" s="50"/>
      <c r="F590" s="50"/>
      <c r="G590" s="105"/>
      <c r="H590" s="60"/>
      <c r="I590" s="60"/>
      <c r="J590" s="26"/>
      <c r="K590" s="26"/>
      <c r="L590" s="26"/>
      <c r="M590" s="26"/>
    </row>
    <row r="591" spans="1:13" ht="12.75">
      <c r="A591" s="35"/>
      <c r="B591" s="38"/>
      <c r="C591" s="36"/>
      <c r="D591" s="36"/>
      <c r="E591" s="50"/>
      <c r="F591" s="50"/>
      <c r="G591" s="105"/>
      <c r="H591" s="60"/>
      <c r="I591" s="60"/>
      <c r="J591" s="26"/>
      <c r="K591" s="26"/>
      <c r="L591" s="26"/>
      <c r="M591" s="26"/>
    </row>
    <row r="592" spans="1:13" ht="12.75">
      <c r="A592" s="35"/>
      <c r="B592" s="38"/>
      <c r="C592" s="36"/>
      <c r="D592" s="36"/>
      <c r="E592" s="50"/>
      <c r="F592" s="50"/>
      <c r="G592" s="105"/>
      <c r="H592" s="60"/>
      <c r="I592" s="60"/>
      <c r="J592" s="26"/>
      <c r="K592" s="26"/>
      <c r="L592" s="26"/>
      <c r="M592" s="26"/>
    </row>
    <row r="593" spans="1:13" ht="12.75">
      <c r="A593" s="35"/>
      <c r="B593" s="38"/>
      <c r="C593" s="36"/>
      <c r="D593" s="36"/>
      <c r="E593" s="50"/>
      <c r="F593" s="50"/>
      <c r="G593" s="105"/>
      <c r="H593" s="60"/>
      <c r="I593" s="60"/>
      <c r="J593" s="26"/>
      <c r="K593" s="26"/>
      <c r="L593" s="26"/>
      <c r="M593" s="26"/>
    </row>
    <row r="594" spans="1:13" ht="12.75">
      <c r="A594" s="35"/>
      <c r="B594" s="38"/>
      <c r="C594" s="36"/>
      <c r="D594" s="36"/>
      <c r="E594" s="50"/>
      <c r="F594" s="50"/>
      <c r="G594" s="105"/>
      <c r="H594" s="60"/>
      <c r="I594" s="60"/>
      <c r="J594" s="26"/>
      <c r="K594" s="26"/>
      <c r="L594" s="26"/>
      <c r="M594" s="26"/>
    </row>
    <row r="595" spans="1:13" ht="12.75">
      <c r="A595" s="35"/>
      <c r="B595" s="38"/>
      <c r="C595" s="36"/>
      <c r="D595" s="36"/>
      <c r="E595" s="50"/>
      <c r="F595" s="50"/>
      <c r="G595" s="105"/>
      <c r="H595" s="60"/>
      <c r="I595" s="60"/>
      <c r="J595" s="26"/>
      <c r="K595" s="26"/>
      <c r="L595" s="26"/>
      <c r="M595" s="26"/>
    </row>
    <row r="596" spans="1:13" ht="12.75">
      <c r="A596" s="35"/>
      <c r="B596" s="38"/>
      <c r="C596" s="36"/>
      <c r="D596" s="36"/>
      <c r="E596" s="50"/>
      <c r="F596" s="50"/>
      <c r="G596" s="105"/>
      <c r="H596" s="60"/>
      <c r="I596" s="60"/>
      <c r="J596" s="26"/>
      <c r="K596" s="26"/>
      <c r="L596" s="26"/>
      <c r="M596" s="26"/>
    </row>
    <row r="597" spans="1:13" ht="12.75">
      <c r="A597" s="35"/>
      <c r="B597" s="38"/>
      <c r="C597" s="36"/>
      <c r="D597" s="36"/>
      <c r="E597" s="50"/>
      <c r="F597" s="50"/>
      <c r="G597" s="105"/>
      <c r="H597" s="60"/>
      <c r="I597" s="60"/>
      <c r="J597" s="26"/>
      <c r="K597" s="26"/>
      <c r="L597" s="26"/>
      <c r="M597" s="26"/>
    </row>
    <row r="598" spans="1:13" ht="12.75">
      <c r="A598" s="35"/>
      <c r="B598" s="38"/>
      <c r="C598" s="36"/>
      <c r="D598" s="36"/>
      <c r="E598" s="50"/>
      <c r="F598" s="50"/>
      <c r="G598" s="105"/>
      <c r="H598" s="60"/>
      <c r="I598" s="60"/>
      <c r="J598" s="26"/>
      <c r="K598" s="26"/>
      <c r="L598" s="26"/>
      <c r="M598" s="26"/>
    </row>
    <row r="599" spans="1:13" ht="12.75">
      <c r="A599" s="35"/>
      <c r="B599" s="38"/>
      <c r="C599" s="36"/>
      <c r="D599" s="36"/>
      <c r="E599" s="50"/>
      <c r="F599" s="50"/>
      <c r="G599" s="105"/>
      <c r="H599" s="60"/>
      <c r="I599" s="60"/>
      <c r="J599" s="26"/>
      <c r="K599" s="26"/>
      <c r="L599" s="26"/>
      <c r="M599" s="26"/>
    </row>
    <row r="600" spans="1:13" ht="12.75">
      <c r="A600" s="35"/>
      <c r="B600" s="38"/>
      <c r="C600" s="36"/>
      <c r="D600" s="36"/>
      <c r="E600" s="50"/>
      <c r="F600" s="50"/>
      <c r="G600" s="105"/>
      <c r="H600" s="60"/>
      <c r="I600" s="60"/>
      <c r="J600" s="26"/>
      <c r="K600" s="26"/>
      <c r="L600" s="26"/>
      <c r="M600" s="26"/>
    </row>
    <row r="601" spans="1:13" ht="12.75">
      <c r="A601" s="35"/>
      <c r="B601" s="38"/>
      <c r="C601" s="36"/>
      <c r="D601" s="36"/>
      <c r="E601" s="50"/>
      <c r="F601" s="50"/>
      <c r="G601" s="105"/>
      <c r="H601" s="60"/>
      <c r="I601" s="60"/>
      <c r="J601" s="26"/>
      <c r="K601" s="26"/>
      <c r="L601" s="26"/>
      <c r="M601" s="26"/>
    </row>
    <row r="602" spans="1:13" ht="12.75">
      <c r="A602" s="35"/>
      <c r="B602" s="38"/>
      <c r="C602" s="36"/>
      <c r="D602" s="36"/>
      <c r="E602" s="50"/>
      <c r="F602" s="50"/>
      <c r="G602" s="105"/>
      <c r="H602" s="60"/>
      <c r="I602" s="60"/>
      <c r="J602" s="26"/>
      <c r="K602" s="26"/>
      <c r="L602" s="26"/>
      <c r="M602" s="26"/>
    </row>
    <row r="603" spans="1:13" ht="12.75">
      <c r="A603" s="35"/>
      <c r="B603" s="38"/>
      <c r="C603" s="36"/>
      <c r="D603" s="36"/>
      <c r="E603" s="50"/>
      <c r="F603" s="50"/>
      <c r="G603" s="105"/>
      <c r="H603" s="60"/>
      <c r="I603" s="60"/>
      <c r="J603" s="26"/>
      <c r="K603" s="26"/>
      <c r="L603" s="26"/>
      <c r="M603" s="26"/>
    </row>
    <row r="604" spans="1:13" ht="12.75">
      <c r="A604" s="35"/>
      <c r="B604" s="38"/>
      <c r="C604" s="36"/>
      <c r="D604" s="36"/>
      <c r="E604" s="50"/>
      <c r="F604" s="50"/>
      <c r="G604" s="105"/>
      <c r="H604" s="60"/>
      <c r="I604" s="60"/>
      <c r="J604" s="26"/>
      <c r="K604" s="26"/>
      <c r="L604" s="26"/>
      <c r="M604" s="26"/>
    </row>
    <row r="605" spans="1:13" ht="12.75">
      <c r="A605" s="35"/>
      <c r="B605" s="38"/>
      <c r="C605" s="36"/>
      <c r="D605" s="36"/>
      <c r="E605" s="50"/>
      <c r="F605" s="50"/>
      <c r="G605" s="105"/>
      <c r="H605" s="60"/>
      <c r="I605" s="60"/>
      <c r="J605" s="26"/>
      <c r="K605" s="26"/>
      <c r="L605" s="26"/>
      <c r="M605" s="26"/>
    </row>
    <row r="606" spans="1:13" ht="12.75">
      <c r="A606" s="35"/>
      <c r="B606" s="38"/>
      <c r="C606" s="36"/>
      <c r="D606" s="36"/>
      <c r="E606" s="50"/>
      <c r="F606" s="50"/>
      <c r="G606" s="105"/>
      <c r="H606" s="60"/>
      <c r="I606" s="60"/>
      <c r="J606" s="26"/>
      <c r="K606" s="26"/>
      <c r="L606" s="26"/>
      <c r="M606" s="26"/>
    </row>
    <row r="607" spans="1:13" ht="12.75">
      <c r="A607" s="35"/>
      <c r="B607" s="38"/>
      <c r="C607" s="36"/>
      <c r="D607" s="36"/>
      <c r="E607" s="50"/>
      <c r="F607" s="50"/>
      <c r="G607" s="105"/>
      <c r="H607" s="60"/>
      <c r="I607" s="60"/>
      <c r="J607" s="26"/>
      <c r="K607" s="26"/>
      <c r="L607" s="26"/>
      <c r="M607" s="26"/>
    </row>
    <row r="608" spans="1:13" ht="12.75">
      <c r="A608" s="35"/>
      <c r="B608" s="38"/>
      <c r="C608" s="36"/>
      <c r="D608" s="36"/>
      <c r="E608" s="50"/>
      <c r="F608" s="50"/>
      <c r="G608" s="105"/>
      <c r="H608" s="60"/>
      <c r="I608" s="60"/>
      <c r="J608" s="26"/>
      <c r="K608" s="26"/>
      <c r="L608" s="26"/>
      <c r="M608" s="26"/>
    </row>
    <row r="609" spans="1:13" ht="12.75">
      <c r="A609" s="35"/>
      <c r="B609" s="38"/>
      <c r="C609" s="36"/>
      <c r="D609" s="36"/>
      <c r="E609" s="50"/>
      <c r="F609" s="50"/>
      <c r="G609" s="105"/>
      <c r="H609" s="60"/>
      <c r="I609" s="60"/>
      <c r="J609" s="26"/>
      <c r="K609" s="26"/>
      <c r="L609" s="26"/>
      <c r="M609" s="26"/>
    </row>
    <row r="610" spans="1:13" ht="12.75">
      <c r="A610" s="35"/>
      <c r="B610" s="38"/>
      <c r="C610" s="36"/>
      <c r="D610" s="36"/>
      <c r="E610" s="50"/>
      <c r="F610" s="50"/>
      <c r="G610" s="105"/>
      <c r="H610" s="60"/>
      <c r="I610" s="60"/>
      <c r="J610" s="26"/>
      <c r="K610" s="26"/>
      <c r="L610" s="26"/>
      <c r="M610" s="26"/>
    </row>
    <row r="611" spans="1:13" ht="12.75">
      <c r="A611" s="35"/>
      <c r="B611" s="38"/>
      <c r="C611" s="36"/>
      <c r="D611" s="36"/>
      <c r="E611" s="50"/>
      <c r="F611" s="50"/>
      <c r="G611" s="105"/>
      <c r="H611" s="60"/>
      <c r="I611" s="60"/>
      <c r="J611" s="26"/>
      <c r="K611" s="26"/>
      <c r="L611" s="26"/>
      <c r="M611" s="26"/>
    </row>
    <row r="612" spans="1:13" ht="12.75">
      <c r="A612" s="35"/>
      <c r="B612" s="38"/>
      <c r="C612" s="36"/>
      <c r="D612" s="36"/>
      <c r="E612" s="50"/>
      <c r="F612" s="50"/>
      <c r="G612" s="105"/>
      <c r="H612" s="60"/>
      <c r="I612" s="60"/>
      <c r="J612" s="26"/>
      <c r="K612" s="26"/>
      <c r="L612" s="26"/>
      <c r="M612" s="26"/>
    </row>
    <row r="613" spans="1:13" ht="12.75">
      <c r="A613" s="35"/>
      <c r="B613" s="38"/>
      <c r="C613" s="36"/>
      <c r="D613" s="36"/>
      <c r="E613" s="50"/>
      <c r="F613" s="50"/>
      <c r="G613" s="105"/>
      <c r="H613" s="60"/>
      <c r="I613" s="60"/>
      <c r="J613" s="26"/>
      <c r="K613" s="26"/>
      <c r="L613" s="26"/>
      <c r="M613" s="26"/>
    </row>
    <row r="614" spans="1:13" ht="12.75">
      <c r="A614" s="35"/>
      <c r="B614" s="38"/>
      <c r="C614" s="36"/>
      <c r="D614" s="36"/>
      <c r="E614" s="50"/>
      <c r="F614" s="50"/>
      <c r="G614" s="105"/>
      <c r="H614" s="60"/>
      <c r="I614" s="60"/>
      <c r="J614" s="26"/>
      <c r="K614" s="26"/>
      <c r="L614" s="26"/>
      <c r="M614" s="26"/>
    </row>
    <row r="615" spans="1:13" ht="12.75">
      <c r="A615" s="35"/>
      <c r="B615" s="38"/>
      <c r="C615" s="36"/>
      <c r="D615" s="36"/>
      <c r="E615" s="50"/>
      <c r="F615" s="50"/>
      <c r="G615" s="105"/>
      <c r="H615" s="60"/>
      <c r="I615" s="60"/>
      <c r="J615" s="26"/>
      <c r="K615" s="26"/>
      <c r="L615" s="26"/>
      <c r="M615" s="26"/>
    </row>
    <row r="616" spans="1:13" ht="12.75">
      <c r="A616" s="35"/>
      <c r="B616" s="38"/>
      <c r="C616" s="36"/>
      <c r="D616" s="36"/>
      <c r="E616" s="50"/>
      <c r="F616" s="50"/>
      <c r="G616" s="105"/>
      <c r="H616" s="60"/>
      <c r="I616" s="60"/>
      <c r="J616" s="26"/>
      <c r="K616" s="26"/>
      <c r="L616" s="26"/>
      <c r="M616" s="26"/>
    </row>
    <row r="617" spans="1:13" ht="12.75">
      <c r="A617" s="35"/>
      <c r="B617" s="38"/>
      <c r="C617" s="36"/>
      <c r="D617" s="36"/>
      <c r="E617" s="50"/>
      <c r="F617" s="50"/>
      <c r="G617" s="105"/>
      <c r="H617" s="60"/>
      <c r="I617" s="60"/>
      <c r="J617" s="26"/>
      <c r="K617" s="26"/>
      <c r="L617" s="26"/>
      <c r="M617" s="26"/>
    </row>
    <row r="618" spans="1:13" ht="12.75">
      <c r="A618" s="35"/>
      <c r="B618" s="38"/>
      <c r="C618" s="36"/>
      <c r="D618" s="36"/>
      <c r="E618" s="50"/>
      <c r="F618" s="50"/>
      <c r="G618" s="105"/>
      <c r="H618" s="60"/>
      <c r="I618" s="60"/>
      <c r="J618" s="26"/>
      <c r="K618" s="26"/>
      <c r="L618" s="26"/>
      <c r="M618" s="26"/>
    </row>
    <row r="619" spans="1:13" ht="12.75">
      <c r="A619" s="35"/>
      <c r="B619" s="38"/>
      <c r="C619" s="36"/>
      <c r="D619" s="36"/>
      <c r="E619" s="50"/>
      <c r="F619" s="50"/>
      <c r="G619" s="105"/>
      <c r="H619" s="60"/>
      <c r="I619" s="60"/>
      <c r="J619" s="26"/>
      <c r="K619" s="26"/>
      <c r="L619" s="26"/>
      <c r="M619" s="26"/>
    </row>
    <row r="620" spans="1:13" ht="12.75">
      <c r="A620" s="35"/>
      <c r="B620" s="38"/>
      <c r="C620" s="36"/>
      <c r="D620" s="36"/>
      <c r="E620" s="50"/>
      <c r="F620" s="50"/>
      <c r="G620" s="105"/>
      <c r="H620" s="60"/>
      <c r="I620" s="60"/>
      <c r="J620" s="26"/>
      <c r="K620" s="26"/>
      <c r="L620" s="26"/>
      <c r="M620" s="26"/>
    </row>
    <row r="621" spans="1:13" ht="12.75">
      <c r="A621" s="35"/>
      <c r="B621" s="38"/>
      <c r="C621" s="36"/>
      <c r="D621" s="36"/>
      <c r="E621" s="50"/>
      <c r="F621" s="50"/>
      <c r="G621" s="105"/>
      <c r="H621" s="60"/>
      <c r="I621" s="60"/>
      <c r="J621" s="26"/>
      <c r="K621" s="26"/>
      <c r="L621" s="26"/>
      <c r="M621" s="26"/>
    </row>
    <row r="622" spans="1:13" ht="12.75">
      <c r="A622" s="35"/>
      <c r="B622" s="38"/>
      <c r="C622" s="36"/>
      <c r="D622" s="36"/>
      <c r="E622" s="50"/>
      <c r="F622" s="50"/>
      <c r="G622" s="105"/>
      <c r="H622" s="60"/>
      <c r="I622" s="60"/>
      <c r="J622" s="26"/>
      <c r="K622" s="26"/>
      <c r="L622" s="26"/>
      <c r="M622" s="26"/>
    </row>
    <row r="623" spans="1:13" ht="12.75">
      <c r="A623" s="35"/>
      <c r="B623" s="38"/>
      <c r="C623" s="36"/>
      <c r="D623" s="36"/>
      <c r="E623" s="50"/>
      <c r="F623" s="50"/>
      <c r="G623" s="105"/>
      <c r="H623" s="60"/>
      <c r="I623" s="60"/>
      <c r="J623" s="26"/>
      <c r="K623" s="26"/>
      <c r="L623" s="26"/>
      <c r="M623" s="26"/>
    </row>
    <row r="624" spans="1:13" ht="12.75">
      <c r="A624" s="35"/>
      <c r="B624" s="38"/>
      <c r="C624" s="36"/>
      <c r="D624" s="36"/>
      <c r="E624" s="50"/>
      <c r="F624" s="50"/>
      <c r="G624" s="105"/>
      <c r="H624" s="60"/>
      <c r="I624" s="60"/>
      <c r="J624" s="26"/>
      <c r="K624" s="26"/>
      <c r="L624" s="26"/>
      <c r="M624" s="26"/>
    </row>
    <row r="625" spans="1:13" ht="12.75">
      <c r="A625" s="35"/>
      <c r="B625" s="38"/>
      <c r="C625" s="36"/>
      <c r="D625" s="36"/>
      <c r="E625" s="50"/>
      <c r="F625" s="50"/>
      <c r="G625" s="105"/>
      <c r="H625" s="60"/>
      <c r="I625" s="60"/>
      <c r="J625" s="26"/>
      <c r="K625" s="26"/>
      <c r="L625" s="26"/>
      <c r="M625" s="26"/>
    </row>
    <row r="626" spans="1:13" ht="12.75">
      <c r="A626" s="35"/>
      <c r="B626" s="38"/>
      <c r="C626" s="36"/>
      <c r="D626" s="36"/>
      <c r="E626" s="50"/>
      <c r="F626" s="50"/>
      <c r="G626" s="105"/>
      <c r="H626" s="60"/>
      <c r="I626" s="60"/>
      <c r="J626" s="26"/>
      <c r="K626" s="26"/>
      <c r="L626" s="26"/>
      <c r="M626" s="26"/>
    </row>
    <row r="627" spans="1:13" ht="12.75">
      <c r="A627" s="35"/>
      <c r="B627" s="38"/>
      <c r="C627" s="36"/>
      <c r="D627" s="36"/>
      <c r="E627" s="50"/>
      <c r="F627" s="50"/>
      <c r="G627" s="105"/>
      <c r="H627" s="60"/>
      <c r="I627" s="60"/>
      <c r="J627" s="26"/>
      <c r="K627" s="26"/>
      <c r="L627" s="26"/>
      <c r="M627" s="26"/>
    </row>
    <row r="628" spans="1:13" ht="12.75">
      <c r="A628" s="35"/>
      <c r="B628" s="38"/>
      <c r="C628" s="36"/>
      <c r="D628" s="36"/>
      <c r="E628" s="50"/>
      <c r="F628" s="50"/>
      <c r="G628" s="105"/>
      <c r="H628" s="60"/>
      <c r="I628" s="60"/>
      <c r="J628" s="26"/>
      <c r="K628" s="26"/>
      <c r="L628" s="26"/>
      <c r="M628" s="26"/>
    </row>
    <row r="629" spans="1:13" ht="12.75">
      <c r="A629" s="35"/>
      <c r="B629" s="38"/>
      <c r="C629" s="36"/>
      <c r="D629" s="36"/>
      <c r="E629" s="50"/>
      <c r="F629" s="50"/>
      <c r="G629" s="105"/>
      <c r="H629" s="60"/>
      <c r="I629" s="60"/>
      <c r="J629" s="26"/>
      <c r="K629" s="26"/>
      <c r="L629" s="26"/>
      <c r="M629" s="26"/>
    </row>
    <row r="630" spans="1:13" ht="12.75">
      <c r="A630" s="35"/>
      <c r="B630" s="38"/>
      <c r="C630" s="36"/>
      <c r="D630" s="36"/>
      <c r="E630" s="50"/>
      <c r="F630" s="50"/>
      <c r="G630" s="105"/>
      <c r="H630" s="60"/>
      <c r="I630" s="60"/>
      <c r="J630" s="26"/>
      <c r="K630" s="26"/>
      <c r="L630" s="26"/>
      <c r="M630" s="26"/>
    </row>
    <row r="631" spans="1:13" ht="12.75">
      <c r="A631" s="35"/>
      <c r="B631" s="38"/>
      <c r="C631" s="36"/>
      <c r="D631" s="36"/>
      <c r="E631" s="50"/>
      <c r="F631" s="50"/>
      <c r="G631" s="105"/>
      <c r="H631" s="60"/>
      <c r="I631" s="60"/>
      <c r="J631" s="26"/>
      <c r="K631" s="26"/>
      <c r="L631" s="26"/>
      <c r="M631" s="26"/>
    </row>
    <row r="632" spans="1:13" ht="12.75">
      <c r="A632" s="35"/>
      <c r="B632" s="38"/>
      <c r="C632" s="36"/>
      <c r="D632" s="36"/>
      <c r="E632" s="50"/>
      <c r="F632" s="50"/>
      <c r="G632" s="105"/>
      <c r="H632" s="60"/>
      <c r="I632" s="60"/>
      <c r="J632" s="26"/>
      <c r="K632" s="26"/>
      <c r="L632" s="26"/>
      <c r="M632" s="26"/>
    </row>
    <row r="633" spans="1:13" ht="12.75">
      <c r="A633" s="35"/>
      <c r="B633" s="38"/>
      <c r="C633" s="36"/>
      <c r="D633" s="36"/>
      <c r="E633" s="50"/>
      <c r="F633" s="50"/>
      <c r="G633" s="105"/>
      <c r="H633" s="60"/>
      <c r="I633" s="60"/>
      <c r="J633" s="26"/>
      <c r="K633" s="26"/>
      <c r="L633" s="26"/>
      <c r="M633" s="26"/>
    </row>
    <row r="634" spans="1:13" ht="12.75">
      <c r="A634" s="35"/>
      <c r="B634" s="38"/>
      <c r="C634" s="36"/>
      <c r="D634" s="36"/>
      <c r="E634" s="50"/>
      <c r="F634" s="50"/>
      <c r="G634" s="105"/>
      <c r="H634" s="60"/>
      <c r="I634" s="60"/>
      <c r="J634" s="26"/>
      <c r="K634" s="26"/>
      <c r="L634" s="26"/>
      <c r="M634" s="26"/>
    </row>
    <row r="635" spans="1:13" ht="12.75">
      <c r="A635" s="35"/>
      <c r="B635" s="38"/>
      <c r="C635" s="36"/>
      <c r="D635" s="36"/>
      <c r="E635" s="50"/>
      <c r="F635" s="50"/>
      <c r="G635" s="105"/>
      <c r="H635" s="60"/>
      <c r="I635" s="60"/>
      <c r="J635" s="26"/>
      <c r="K635" s="26"/>
      <c r="L635" s="26"/>
      <c r="M635" s="26"/>
    </row>
    <row r="636" spans="1:13" ht="12.75">
      <c r="A636" s="35"/>
      <c r="B636" s="38"/>
      <c r="C636" s="36"/>
      <c r="D636" s="36"/>
      <c r="E636" s="50"/>
      <c r="F636" s="50"/>
      <c r="G636" s="105"/>
      <c r="H636" s="60"/>
      <c r="I636" s="60"/>
      <c r="J636" s="26"/>
      <c r="K636" s="26"/>
      <c r="L636" s="26"/>
      <c r="M636" s="26"/>
    </row>
    <row r="637" spans="1:13" ht="12.75">
      <c r="A637" s="35"/>
      <c r="B637" s="38"/>
      <c r="C637" s="36"/>
      <c r="D637" s="36"/>
      <c r="E637" s="50"/>
      <c r="F637" s="50"/>
      <c r="G637" s="105"/>
      <c r="H637" s="60"/>
      <c r="I637" s="60"/>
      <c r="J637" s="26"/>
      <c r="K637" s="26"/>
      <c r="L637" s="26"/>
      <c r="M637" s="26"/>
    </row>
    <row r="638" spans="1:13" ht="12.75">
      <c r="A638" s="35"/>
      <c r="B638" s="38"/>
      <c r="C638" s="36"/>
      <c r="D638" s="36"/>
      <c r="E638" s="50"/>
      <c r="F638" s="50"/>
      <c r="G638" s="105"/>
      <c r="H638" s="60"/>
      <c r="I638" s="60"/>
      <c r="J638" s="26"/>
      <c r="K638" s="26"/>
      <c r="L638" s="26"/>
      <c r="M638" s="26"/>
    </row>
    <row r="639" spans="1:13" ht="12.75">
      <c r="A639" s="35"/>
      <c r="B639" s="38"/>
      <c r="C639" s="36"/>
      <c r="D639" s="36"/>
      <c r="E639" s="50"/>
      <c r="F639" s="50"/>
      <c r="G639" s="105"/>
      <c r="H639" s="60"/>
      <c r="I639" s="60"/>
      <c r="J639" s="26"/>
      <c r="K639" s="26"/>
      <c r="L639" s="26"/>
      <c r="M639" s="26"/>
    </row>
    <row r="640" spans="1:13" ht="12.75">
      <c r="A640" s="35"/>
      <c r="B640" s="38"/>
      <c r="C640" s="36"/>
      <c r="D640" s="36"/>
      <c r="E640" s="50"/>
      <c r="F640" s="50"/>
      <c r="G640" s="105"/>
      <c r="H640" s="60"/>
      <c r="I640" s="60"/>
      <c r="J640" s="26"/>
      <c r="K640" s="26"/>
      <c r="L640" s="26"/>
      <c r="M640" s="26"/>
    </row>
    <row r="641" spans="1:13" ht="12.75">
      <c r="A641" s="35"/>
      <c r="B641" s="38"/>
      <c r="C641" s="36"/>
      <c r="D641" s="36"/>
      <c r="E641" s="50"/>
      <c r="F641" s="50"/>
      <c r="G641" s="105"/>
      <c r="H641" s="60"/>
      <c r="I641" s="60"/>
      <c r="J641" s="26"/>
      <c r="K641" s="26"/>
      <c r="L641" s="26"/>
      <c r="M641" s="26"/>
    </row>
    <row r="642" spans="1:13" ht="12.75">
      <c r="A642" s="35"/>
      <c r="B642" s="38"/>
      <c r="C642" s="36"/>
      <c r="D642" s="36"/>
      <c r="E642" s="50"/>
      <c r="F642" s="50"/>
      <c r="G642" s="105"/>
      <c r="H642" s="60"/>
      <c r="I642" s="60"/>
      <c r="J642" s="26"/>
      <c r="K642" s="26"/>
      <c r="L642" s="26"/>
      <c r="M642" s="26"/>
    </row>
    <row r="643" spans="1:13" ht="12.75">
      <c r="A643" s="35"/>
      <c r="B643" s="38"/>
      <c r="C643" s="36"/>
      <c r="D643" s="36"/>
      <c r="E643" s="50"/>
      <c r="F643" s="50"/>
      <c r="G643" s="105"/>
      <c r="H643" s="60"/>
      <c r="I643" s="60"/>
      <c r="J643" s="26"/>
      <c r="K643" s="26"/>
      <c r="L643" s="26"/>
      <c r="M643" s="26"/>
    </row>
    <row r="644" spans="1:13" ht="12.75">
      <c r="A644" s="35"/>
      <c r="B644" s="38"/>
      <c r="C644" s="36"/>
      <c r="D644" s="36"/>
      <c r="E644" s="50"/>
      <c r="F644" s="50"/>
      <c r="G644" s="105"/>
      <c r="H644" s="60"/>
      <c r="I644" s="60"/>
      <c r="J644" s="26"/>
      <c r="K644" s="26"/>
      <c r="L644" s="26"/>
      <c r="M644" s="26"/>
    </row>
    <row r="645" spans="1:13" ht="12.75">
      <c r="A645" s="35"/>
      <c r="B645" s="38"/>
      <c r="C645" s="36"/>
      <c r="D645" s="36"/>
      <c r="E645" s="50"/>
      <c r="F645" s="50"/>
      <c r="G645" s="105"/>
      <c r="H645" s="60"/>
      <c r="I645" s="60"/>
      <c r="J645" s="26"/>
      <c r="K645" s="26"/>
      <c r="L645" s="26"/>
      <c r="M645" s="26"/>
    </row>
    <row r="646" spans="1:13" ht="12.75">
      <c r="A646" s="35"/>
      <c r="B646" s="38"/>
      <c r="C646" s="36"/>
      <c r="D646" s="36"/>
      <c r="E646" s="50"/>
      <c r="F646" s="50"/>
      <c r="G646" s="105"/>
      <c r="H646" s="60"/>
      <c r="I646" s="60"/>
      <c r="J646" s="26"/>
      <c r="K646" s="26"/>
      <c r="L646" s="26"/>
      <c r="M646" s="26"/>
    </row>
    <row r="647" spans="1:13" ht="12.75">
      <c r="A647" s="35"/>
      <c r="B647" s="38"/>
      <c r="C647" s="36"/>
      <c r="D647" s="36"/>
      <c r="E647" s="50"/>
      <c r="F647" s="50"/>
      <c r="G647" s="105"/>
      <c r="H647" s="60"/>
      <c r="I647" s="60"/>
      <c r="J647" s="26"/>
      <c r="K647" s="26"/>
      <c r="L647" s="26"/>
      <c r="M647" s="26"/>
    </row>
    <row r="648" spans="1:13" ht="12.75">
      <c r="A648" s="35"/>
      <c r="B648" s="38"/>
      <c r="C648" s="36"/>
      <c r="D648" s="36"/>
      <c r="E648" s="50"/>
      <c r="F648" s="50"/>
      <c r="G648" s="105"/>
      <c r="H648" s="60"/>
      <c r="I648" s="60"/>
      <c r="J648" s="26"/>
      <c r="K648" s="26"/>
      <c r="L648" s="26"/>
      <c r="M648" s="26"/>
    </row>
    <row r="649" spans="1:13" ht="12.75">
      <c r="A649" s="35"/>
      <c r="B649" s="38"/>
      <c r="C649" s="36"/>
      <c r="D649" s="36"/>
      <c r="E649" s="50"/>
      <c r="F649" s="50"/>
      <c r="G649" s="105"/>
      <c r="H649" s="60"/>
      <c r="I649" s="60"/>
      <c r="J649" s="26"/>
      <c r="K649" s="26"/>
      <c r="L649" s="26"/>
      <c r="M649" s="26"/>
    </row>
    <row r="650" spans="1:13" ht="12.75">
      <c r="A650" s="35"/>
      <c r="B650" s="38"/>
      <c r="C650" s="36"/>
      <c r="D650" s="36"/>
      <c r="E650" s="50"/>
      <c r="F650" s="50"/>
      <c r="G650" s="105"/>
      <c r="H650" s="60"/>
      <c r="I650" s="60"/>
      <c r="J650" s="26"/>
      <c r="K650" s="26"/>
      <c r="L650" s="26"/>
      <c r="M650" s="26"/>
    </row>
    <row r="651" spans="1:13" ht="12.75">
      <c r="A651" s="35"/>
      <c r="B651" s="38"/>
      <c r="C651" s="36"/>
      <c r="D651" s="36"/>
      <c r="E651" s="50"/>
      <c r="F651" s="50"/>
      <c r="G651" s="105"/>
      <c r="H651" s="60"/>
      <c r="I651" s="60"/>
      <c r="J651" s="26"/>
      <c r="K651" s="26"/>
      <c r="L651" s="26"/>
      <c r="M651" s="26"/>
    </row>
    <row r="652" spans="1:13" ht="12.75">
      <c r="A652" s="35"/>
      <c r="B652" s="38"/>
      <c r="C652" s="36"/>
      <c r="D652" s="36"/>
      <c r="E652" s="50"/>
      <c r="F652" s="50"/>
      <c r="G652" s="105"/>
      <c r="H652" s="60"/>
      <c r="I652" s="60"/>
      <c r="J652" s="26"/>
      <c r="K652" s="26"/>
      <c r="L652" s="26"/>
      <c r="M652" s="26"/>
    </row>
    <row r="653" spans="1:13" ht="12.75">
      <c r="A653" s="35"/>
      <c r="B653" s="38"/>
      <c r="C653" s="36"/>
      <c r="D653" s="36"/>
      <c r="E653" s="50"/>
      <c r="F653" s="50"/>
      <c r="G653" s="105"/>
      <c r="H653" s="60"/>
      <c r="I653" s="60"/>
      <c r="J653" s="26"/>
      <c r="K653" s="26"/>
      <c r="L653" s="26"/>
      <c r="M653" s="26"/>
    </row>
    <row r="654" spans="1:13" ht="12.75">
      <c r="A654" s="35"/>
      <c r="B654" s="38"/>
      <c r="C654" s="36"/>
      <c r="D654" s="36"/>
      <c r="E654" s="50"/>
      <c r="F654" s="50"/>
      <c r="G654" s="105"/>
      <c r="H654" s="60"/>
      <c r="I654" s="60"/>
      <c r="J654" s="26"/>
      <c r="K654" s="26"/>
      <c r="L654" s="26"/>
      <c r="M654" s="26"/>
    </row>
    <row r="655" spans="1:13" ht="12.75">
      <c r="A655" s="35"/>
      <c r="B655" s="38"/>
      <c r="C655" s="36"/>
      <c r="D655" s="36"/>
      <c r="E655" s="50"/>
      <c r="F655" s="50"/>
      <c r="G655" s="105"/>
      <c r="H655" s="60"/>
      <c r="I655" s="60"/>
      <c r="J655" s="26"/>
      <c r="K655" s="26"/>
      <c r="L655" s="26"/>
      <c r="M655" s="26"/>
    </row>
    <row r="656" spans="1:13" ht="12.75">
      <c r="A656" s="35"/>
      <c r="B656" s="38"/>
      <c r="C656" s="36"/>
      <c r="D656" s="36"/>
      <c r="E656" s="50"/>
      <c r="F656" s="50"/>
      <c r="G656" s="105"/>
      <c r="H656" s="60"/>
      <c r="I656" s="60"/>
      <c r="J656" s="26"/>
      <c r="K656" s="26"/>
      <c r="L656" s="26"/>
      <c r="M656" s="26"/>
    </row>
    <row r="657" spans="1:13" ht="12.75">
      <c r="A657" s="35"/>
      <c r="B657" s="38"/>
      <c r="C657" s="36"/>
      <c r="D657" s="36"/>
      <c r="E657" s="50"/>
      <c r="F657" s="50"/>
      <c r="G657" s="105"/>
      <c r="H657" s="60"/>
      <c r="I657" s="60"/>
      <c r="J657" s="26"/>
      <c r="K657" s="26"/>
      <c r="L657" s="26"/>
      <c r="M657" s="26"/>
    </row>
    <row r="658" spans="1:13" ht="12.75">
      <c r="A658" s="35"/>
      <c r="B658" s="38"/>
      <c r="C658" s="36"/>
      <c r="D658" s="36"/>
      <c r="E658" s="50"/>
      <c r="F658" s="50"/>
      <c r="G658" s="105"/>
      <c r="H658" s="60"/>
      <c r="I658" s="60"/>
      <c r="J658" s="26"/>
      <c r="K658" s="26"/>
      <c r="L658" s="26"/>
      <c r="M658" s="26"/>
    </row>
    <row r="659" spans="1:13" ht="12.75">
      <c r="A659" s="35"/>
      <c r="B659" s="38"/>
      <c r="C659" s="36"/>
      <c r="D659" s="36"/>
      <c r="E659" s="50"/>
      <c r="F659" s="50"/>
      <c r="G659" s="105"/>
      <c r="H659" s="60"/>
      <c r="I659" s="60"/>
      <c r="J659" s="26"/>
      <c r="K659" s="26"/>
      <c r="L659" s="26"/>
      <c r="M659" s="26"/>
    </row>
    <row r="660" spans="1:13" ht="12.75">
      <c r="A660" s="35"/>
      <c r="B660" s="38"/>
      <c r="C660" s="36"/>
      <c r="D660" s="36"/>
      <c r="E660" s="50"/>
      <c r="F660" s="50"/>
      <c r="G660" s="105"/>
      <c r="H660" s="60"/>
      <c r="I660" s="60"/>
      <c r="J660" s="26"/>
      <c r="K660" s="26"/>
      <c r="L660" s="26"/>
      <c r="M660" s="26"/>
    </row>
    <row r="661" spans="1:13" ht="12.75">
      <c r="A661" s="35"/>
      <c r="B661" s="38"/>
      <c r="C661" s="36"/>
      <c r="D661" s="36"/>
      <c r="E661" s="50"/>
      <c r="F661" s="50"/>
      <c r="G661" s="105"/>
      <c r="H661" s="60"/>
      <c r="I661" s="60"/>
      <c r="J661" s="26"/>
      <c r="K661" s="26"/>
      <c r="L661" s="26"/>
      <c r="M661" s="26"/>
    </row>
    <row r="662" spans="1:13" ht="12.75">
      <c r="A662" s="35"/>
      <c r="B662" s="38"/>
      <c r="C662" s="36"/>
      <c r="D662" s="36"/>
      <c r="E662" s="50"/>
      <c r="F662" s="50"/>
      <c r="G662" s="105"/>
      <c r="H662" s="60"/>
      <c r="I662" s="60"/>
      <c r="J662" s="26"/>
      <c r="K662" s="26"/>
      <c r="L662" s="26"/>
      <c r="M662" s="26"/>
    </row>
    <row r="663" spans="1:13" ht="12.75">
      <c r="A663" s="35"/>
      <c r="B663" s="38"/>
      <c r="C663" s="36"/>
      <c r="D663" s="36"/>
      <c r="E663" s="50"/>
      <c r="F663" s="50"/>
      <c r="G663" s="105"/>
      <c r="H663" s="60"/>
      <c r="I663" s="60"/>
      <c r="J663" s="26"/>
      <c r="K663" s="26"/>
      <c r="L663" s="26"/>
      <c r="M663" s="26"/>
    </row>
    <row r="664" spans="1:13" ht="12.75">
      <c r="A664" s="35"/>
      <c r="B664" s="38"/>
      <c r="C664" s="36"/>
      <c r="D664" s="36"/>
      <c r="E664" s="50"/>
      <c r="F664" s="50"/>
      <c r="G664" s="105"/>
      <c r="H664" s="60"/>
      <c r="I664" s="60"/>
      <c r="J664" s="26"/>
      <c r="K664" s="26"/>
      <c r="L664" s="26"/>
      <c r="M664" s="26"/>
    </row>
    <row r="665" spans="1:13" ht="12.75">
      <c r="A665" s="35"/>
      <c r="B665" s="38"/>
      <c r="C665" s="36"/>
      <c r="D665" s="36"/>
      <c r="E665" s="50"/>
      <c r="F665" s="50"/>
      <c r="G665" s="105"/>
      <c r="H665" s="60"/>
      <c r="I665" s="60"/>
      <c r="J665" s="26"/>
      <c r="K665" s="26"/>
      <c r="L665" s="26"/>
      <c r="M665" s="26"/>
    </row>
    <row r="666" spans="1:13" ht="12.75">
      <c r="A666" s="35"/>
      <c r="B666" s="38"/>
      <c r="C666" s="36"/>
      <c r="D666" s="36"/>
      <c r="E666" s="50"/>
      <c r="F666" s="50"/>
      <c r="G666" s="105"/>
      <c r="H666" s="60"/>
      <c r="I666" s="60"/>
      <c r="J666" s="26"/>
      <c r="K666" s="26"/>
      <c r="L666" s="26"/>
      <c r="M666" s="26"/>
    </row>
    <row r="667" spans="1:13" ht="12.75">
      <c r="A667" s="35"/>
      <c r="B667" s="38"/>
      <c r="C667" s="36"/>
      <c r="D667" s="36"/>
      <c r="E667" s="50"/>
      <c r="F667" s="50"/>
      <c r="G667" s="105"/>
      <c r="H667" s="60"/>
      <c r="I667" s="60"/>
      <c r="J667" s="26"/>
      <c r="K667" s="26"/>
      <c r="L667" s="26"/>
      <c r="M667" s="26"/>
    </row>
    <row r="668" spans="1:13" ht="12.75">
      <c r="A668" s="35"/>
      <c r="B668" s="38"/>
      <c r="C668" s="36"/>
      <c r="D668" s="36"/>
      <c r="E668" s="50"/>
      <c r="F668" s="50"/>
      <c r="G668" s="105"/>
      <c r="H668" s="60"/>
      <c r="I668" s="60"/>
      <c r="J668" s="26"/>
      <c r="K668" s="26"/>
      <c r="L668" s="26"/>
      <c r="M668" s="26"/>
    </row>
    <row r="669" spans="1:13" ht="12.75">
      <c r="A669" s="35"/>
      <c r="B669" s="38"/>
      <c r="C669" s="36"/>
      <c r="D669" s="36"/>
      <c r="E669" s="50"/>
      <c r="F669" s="50"/>
      <c r="G669" s="105"/>
      <c r="H669" s="60"/>
      <c r="I669" s="60"/>
      <c r="J669" s="26"/>
      <c r="K669" s="26"/>
      <c r="L669" s="26"/>
      <c r="M669" s="26"/>
    </row>
    <row r="670" spans="1:13" ht="12.75">
      <c r="A670" s="35"/>
      <c r="B670" s="38"/>
      <c r="C670" s="36"/>
      <c r="D670" s="36"/>
      <c r="E670" s="50"/>
      <c r="F670" s="50"/>
      <c r="G670" s="105"/>
      <c r="H670" s="60"/>
      <c r="I670" s="60"/>
      <c r="J670" s="26"/>
      <c r="K670" s="26"/>
      <c r="L670" s="26"/>
      <c r="M670" s="26"/>
    </row>
    <row r="671" spans="1:13" ht="12.75">
      <c r="A671" s="35"/>
      <c r="B671" s="38"/>
      <c r="C671" s="36"/>
      <c r="D671" s="36"/>
      <c r="E671" s="50"/>
      <c r="F671" s="50"/>
      <c r="G671" s="105"/>
      <c r="H671" s="60"/>
      <c r="I671" s="60"/>
      <c r="J671" s="26"/>
      <c r="K671" s="26"/>
      <c r="L671" s="26"/>
      <c r="M671" s="26"/>
    </row>
    <row r="672" spans="1:13" ht="12.75">
      <c r="A672" s="35"/>
      <c r="B672" s="38"/>
      <c r="C672" s="36"/>
      <c r="D672" s="36"/>
      <c r="E672" s="50"/>
      <c r="F672" s="50"/>
      <c r="G672" s="105"/>
      <c r="H672" s="60"/>
      <c r="I672" s="60"/>
      <c r="J672" s="26"/>
      <c r="K672" s="26"/>
      <c r="L672" s="26"/>
      <c r="M672" s="26"/>
    </row>
    <row r="673" spans="1:13" ht="12.75">
      <c r="A673" s="35"/>
      <c r="B673" s="38"/>
      <c r="C673" s="36"/>
      <c r="D673" s="36"/>
      <c r="E673" s="50"/>
      <c r="F673" s="50"/>
      <c r="G673" s="105"/>
      <c r="H673" s="60"/>
      <c r="I673" s="60"/>
      <c r="J673" s="26"/>
      <c r="K673" s="26"/>
      <c r="L673" s="26"/>
      <c r="M673" s="26"/>
    </row>
    <row r="674" spans="1:13" ht="12.75">
      <c r="A674" s="35"/>
      <c r="B674" s="38"/>
      <c r="C674" s="36"/>
      <c r="D674" s="36"/>
      <c r="E674" s="50"/>
      <c r="F674" s="50"/>
      <c r="G674" s="105"/>
      <c r="H674" s="60"/>
      <c r="I674" s="60"/>
      <c r="J674" s="26"/>
      <c r="K674" s="26"/>
      <c r="L674" s="26"/>
      <c r="M674" s="26"/>
    </row>
    <row r="675" spans="1:13" ht="12.75">
      <c r="A675" s="35"/>
      <c r="B675" s="38"/>
      <c r="C675" s="36"/>
      <c r="D675" s="36"/>
      <c r="E675" s="50"/>
      <c r="F675" s="50"/>
      <c r="G675" s="105"/>
      <c r="H675" s="60"/>
      <c r="I675" s="60"/>
      <c r="J675" s="26"/>
      <c r="K675" s="26"/>
      <c r="L675" s="26"/>
      <c r="M675" s="26"/>
    </row>
    <row r="676" spans="1:13" ht="12.75">
      <c r="A676" s="35"/>
      <c r="B676" s="38"/>
      <c r="C676" s="36"/>
      <c r="D676" s="36"/>
      <c r="E676" s="50"/>
      <c r="F676" s="50"/>
      <c r="G676" s="105"/>
      <c r="H676" s="60"/>
      <c r="I676" s="60"/>
      <c r="J676" s="26"/>
      <c r="K676" s="26"/>
      <c r="L676" s="26"/>
      <c r="M676" s="26"/>
    </row>
    <row r="677" spans="1:13" ht="12.75">
      <c r="A677" s="35"/>
      <c r="B677" s="38"/>
      <c r="C677" s="36"/>
      <c r="D677" s="36"/>
      <c r="E677" s="50"/>
      <c r="F677" s="50"/>
      <c r="G677" s="105"/>
      <c r="H677" s="60"/>
      <c r="I677" s="60"/>
      <c r="J677" s="26"/>
      <c r="K677" s="26"/>
      <c r="L677" s="26"/>
      <c r="M677" s="26"/>
    </row>
    <row r="678" spans="1:13" ht="12.75">
      <c r="A678" s="35"/>
      <c r="B678" s="38"/>
      <c r="C678" s="36"/>
      <c r="D678" s="36"/>
      <c r="E678" s="50"/>
      <c r="F678" s="50"/>
      <c r="G678" s="105"/>
      <c r="H678" s="60"/>
      <c r="I678" s="60"/>
      <c r="J678" s="26"/>
      <c r="K678" s="26"/>
      <c r="L678" s="26"/>
      <c r="M678" s="26"/>
    </row>
    <row r="679" spans="1:13" ht="12.75">
      <c r="A679" s="35"/>
      <c r="B679" s="38"/>
      <c r="C679" s="36"/>
      <c r="D679" s="36"/>
      <c r="E679" s="50"/>
      <c r="F679" s="50"/>
      <c r="G679" s="105"/>
      <c r="H679" s="60"/>
      <c r="I679" s="60"/>
      <c r="J679" s="26"/>
      <c r="K679" s="26"/>
      <c r="L679" s="26"/>
      <c r="M679" s="26"/>
    </row>
    <row r="680" spans="1:13" ht="12.75">
      <c r="A680" s="35"/>
      <c r="B680" s="38"/>
      <c r="C680" s="36"/>
      <c r="D680" s="36"/>
      <c r="E680" s="50"/>
      <c r="F680" s="50"/>
      <c r="G680" s="105"/>
      <c r="H680" s="60"/>
      <c r="I680" s="60"/>
      <c r="J680" s="26"/>
      <c r="K680" s="26"/>
      <c r="L680" s="26"/>
      <c r="M680" s="26"/>
    </row>
    <row r="681" spans="1:13" ht="12.75">
      <c r="A681" s="35"/>
      <c r="B681" s="38"/>
      <c r="C681" s="36"/>
      <c r="D681" s="36"/>
      <c r="E681" s="50"/>
      <c r="F681" s="50"/>
      <c r="G681" s="105"/>
      <c r="H681" s="60"/>
      <c r="I681" s="60"/>
      <c r="J681" s="26"/>
      <c r="K681" s="26"/>
      <c r="L681" s="26"/>
      <c r="M681" s="26"/>
    </row>
    <row r="682" spans="1:13" ht="12.75">
      <c r="A682" s="35"/>
      <c r="B682" s="38"/>
      <c r="C682" s="36"/>
      <c r="D682" s="36"/>
      <c r="E682" s="50"/>
      <c r="F682" s="50"/>
      <c r="G682" s="105"/>
      <c r="H682" s="60"/>
      <c r="I682" s="60"/>
      <c r="J682" s="26"/>
      <c r="K682" s="26"/>
      <c r="L682" s="26"/>
      <c r="M682" s="26"/>
    </row>
    <row r="683" spans="1:13" ht="12.75">
      <c r="A683" s="35"/>
      <c r="B683" s="38"/>
      <c r="C683" s="36"/>
      <c r="D683" s="36"/>
      <c r="E683" s="50"/>
      <c r="F683" s="50"/>
      <c r="G683" s="105"/>
      <c r="H683" s="60"/>
      <c r="I683" s="60"/>
      <c r="J683" s="26"/>
      <c r="K683" s="26"/>
      <c r="L683" s="26"/>
      <c r="M683" s="26"/>
    </row>
    <row r="684" spans="1:13" ht="12.75">
      <c r="A684" s="35"/>
      <c r="B684" s="38"/>
      <c r="C684" s="36"/>
      <c r="D684" s="36"/>
      <c r="E684" s="50"/>
      <c r="F684" s="50"/>
      <c r="G684" s="105"/>
      <c r="H684" s="60"/>
      <c r="I684" s="60"/>
      <c r="J684" s="26"/>
      <c r="K684" s="26"/>
      <c r="L684" s="26"/>
      <c r="M684" s="26"/>
    </row>
    <row r="685" spans="1:13" ht="12.75">
      <c r="A685" s="35"/>
      <c r="B685" s="38"/>
      <c r="C685" s="36"/>
      <c r="D685" s="36"/>
      <c r="E685" s="50"/>
      <c r="F685" s="50"/>
      <c r="G685" s="105"/>
      <c r="H685" s="60"/>
      <c r="I685" s="60"/>
      <c r="J685" s="26"/>
      <c r="K685" s="26"/>
      <c r="L685" s="26"/>
      <c r="M685" s="26"/>
    </row>
    <row r="686" spans="1:13" ht="12.75">
      <c r="A686" s="35"/>
      <c r="B686" s="38"/>
      <c r="C686" s="36"/>
      <c r="D686" s="36"/>
      <c r="E686" s="50"/>
      <c r="F686" s="50"/>
      <c r="G686" s="105"/>
      <c r="H686" s="60"/>
      <c r="I686" s="60"/>
      <c r="J686" s="26"/>
      <c r="K686" s="26"/>
      <c r="L686" s="26"/>
      <c r="M686" s="26"/>
    </row>
    <row r="687" spans="1:13" ht="12.75">
      <c r="A687" s="35"/>
      <c r="B687" s="38"/>
      <c r="C687" s="36"/>
      <c r="D687" s="36"/>
      <c r="E687" s="50"/>
      <c r="F687" s="50"/>
      <c r="G687" s="105"/>
      <c r="H687" s="60"/>
      <c r="I687" s="60"/>
      <c r="J687" s="26"/>
      <c r="K687" s="26"/>
      <c r="L687" s="26"/>
      <c r="M687" s="26"/>
    </row>
    <row r="688" spans="1:13" ht="12.75">
      <c r="A688" s="35"/>
      <c r="B688" s="38"/>
      <c r="C688" s="36"/>
      <c r="D688" s="36"/>
      <c r="E688" s="50"/>
      <c r="F688" s="50"/>
      <c r="G688" s="105"/>
      <c r="H688" s="60"/>
      <c r="I688" s="60"/>
      <c r="J688" s="26"/>
      <c r="K688" s="26"/>
      <c r="L688" s="26"/>
      <c r="M688" s="26"/>
    </row>
    <row r="689" spans="1:13" ht="12.75">
      <c r="A689" s="35"/>
      <c r="B689" s="38"/>
      <c r="C689" s="36"/>
      <c r="D689" s="36"/>
      <c r="E689" s="50"/>
      <c r="F689" s="50"/>
      <c r="G689" s="105"/>
      <c r="H689" s="60"/>
      <c r="I689" s="60"/>
      <c r="J689" s="26"/>
      <c r="K689" s="26"/>
      <c r="L689" s="26"/>
      <c r="M689" s="26"/>
    </row>
    <row r="690" spans="1:13" ht="12.75">
      <c r="A690" s="35"/>
      <c r="B690" s="38"/>
      <c r="C690" s="36"/>
      <c r="D690" s="36"/>
      <c r="E690" s="50"/>
      <c r="F690" s="50"/>
      <c r="G690" s="105"/>
      <c r="H690" s="60"/>
      <c r="I690" s="60"/>
      <c r="J690" s="26"/>
      <c r="K690" s="26"/>
      <c r="L690" s="26"/>
      <c r="M690" s="26"/>
    </row>
    <row r="691" spans="1:13" ht="12.75">
      <c r="A691" s="35"/>
      <c r="B691" s="38"/>
      <c r="C691" s="36"/>
      <c r="D691" s="36"/>
      <c r="E691" s="50"/>
      <c r="F691" s="50"/>
      <c r="G691" s="105"/>
      <c r="H691" s="60"/>
      <c r="I691" s="60"/>
      <c r="J691" s="26"/>
      <c r="K691" s="26"/>
      <c r="L691" s="26"/>
      <c r="M691" s="26"/>
    </row>
    <row r="692" spans="1:13" ht="12.75">
      <c r="A692" s="35"/>
      <c r="B692" s="38"/>
      <c r="C692" s="36"/>
      <c r="D692" s="36"/>
      <c r="E692" s="50"/>
      <c r="F692" s="50"/>
      <c r="G692" s="105"/>
      <c r="H692" s="60"/>
      <c r="I692" s="60"/>
      <c r="J692" s="26"/>
      <c r="K692" s="26"/>
      <c r="L692" s="26"/>
      <c r="M692" s="26"/>
    </row>
    <row r="693" spans="1:13" ht="12.75">
      <c r="A693" s="35"/>
      <c r="B693" s="38"/>
      <c r="C693" s="36"/>
      <c r="D693" s="36"/>
      <c r="E693" s="50"/>
      <c r="F693" s="50"/>
      <c r="G693" s="105"/>
      <c r="H693" s="60"/>
      <c r="I693" s="60"/>
      <c r="J693" s="26"/>
      <c r="K693" s="26"/>
      <c r="L693" s="26"/>
      <c r="M693" s="26"/>
    </row>
    <row r="694" spans="1:13" ht="12.75">
      <c r="A694" s="35"/>
      <c r="B694" s="38"/>
      <c r="C694" s="36"/>
      <c r="D694" s="36"/>
      <c r="E694" s="50"/>
      <c r="F694" s="50"/>
      <c r="G694" s="105"/>
      <c r="H694" s="60"/>
      <c r="I694" s="60"/>
      <c r="J694" s="26"/>
      <c r="K694" s="26"/>
      <c r="L694" s="26"/>
      <c r="M694" s="26"/>
    </row>
    <row r="695" spans="1:13" ht="12.75">
      <c r="A695" s="35"/>
      <c r="B695" s="38"/>
      <c r="C695" s="36"/>
      <c r="D695" s="36"/>
      <c r="E695" s="50"/>
      <c r="F695" s="50"/>
      <c r="G695" s="105"/>
      <c r="H695" s="60"/>
      <c r="I695" s="60"/>
      <c r="J695" s="26"/>
      <c r="K695" s="26"/>
      <c r="L695" s="26"/>
      <c r="M695" s="26"/>
    </row>
    <row r="696" spans="1:13" ht="12.75">
      <c r="A696" s="35"/>
      <c r="B696" s="38"/>
      <c r="C696" s="36"/>
      <c r="D696" s="36"/>
      <c r="E696" s="50"/>
      <c r="F696" s="50"/>
      <c r="G696" s="105"/>
      <c r="H696" s="60"/>
      <c r="I696" s="60"/>
      <c r="J696" s="26"/>
      <c r="K696" s="26"/>
      <c r="L696" s="26"/>
      <c r="M696" s="26"/>
    </row>
    <row r="697" spans="1:13" ht="12.75">
      <c r="A697" s="35"/>
      <c r="B697" s="38"/>
      <c r="C697" s="36"/>
      <c r="D697" s="36"/>
      <c r="E697" s="50"/>
      <c r="F697" s="50"/>
      <c r="G697" s="105"/>
      <c r="H697" s="60"/>
      <c r="I697" s="60"/>
      <c r="J697" s="26"/>
      <c r="K697" s="26"/>
      <c r="L697" s="26"/>
      <c r="M697" s="26"/>
    </row>
    <row r="698" spans="1:13" ht="12.75">
      <c r="A698" s="35"/>
      <c r="B698" s="38"/>
      <c r="C698" s="36"/>
      <c r="D698" s="36"/>
      <c r="E698" s="50"/>
      <c r="F698" s="50"/>
      <c r="G698" s="105"/>
      <c r="H698" s="60"/>
      <c r="I698" s="60"/>
      <c r="J698" s="26"/>
      <c r="K698" s="26"/>
      <c r="L698" s="26"/>
      <c r="M698" s="26"/>
    </row>
    <row r="699" spans="1:13" ht="12.75">
      <c r="A699" s="35"/>
      <c r="B699" s="38"/>
      <c r="C699" s="36"/>
      <c r="D699" s="36"/>
      <c r="E699" s="50"/>
      <c r="F699" s="50"/>
      <c r="G699" s="105"/>
      <c r="H699" s="60"/>
      <c r="I699" s="60"/>
      <c r="J699" s="26"/>
      <c r="K699" s="26"/>
      <c r="L699" s="26"/>
      <c r="M699" s="26"/>
    </row>
    <row r="700" spans="1:13" ht="12.75">
      <c r="A700" s="35"/>
      <c r="B700" s="38"/>
      <c r="C700" s="36"/>
      <c r="D700" s="36"/>
      <c r="E700" s="50"/>
      <c r="F700" s="50"/>
      <c r="G700" s="105"/>
      <c r="H700" s="60"/>
      <c r="I700" s="60"/>
      <c r="J700" s="26"/>
      <c r="K700" s="26"/>
      <c r="L700" s="26"/>
      <c r="M700" s="26"/>
    </row>
    <row r="701" spans="1:13" ht="12.75">
      <c r="A701" s="35"/>
      <c r="B701" s="38"/>
      <c r="C701" s="36"/>
      <c r="D701" s="36"/>
      <c r="E701" s="50"/>
      <c r="F701" s="50"/>
      <c r="G701" s="105"/>
      <c r="H701" s="60"/>
      <c r="I701" s="60"/>
      <c r="J701" s="26"/>
      <c r="K701" s="26"/>
      <c r="L701" s="26"/>
      <c r="M701" s="26"/>
    </row>
    <row r="702" spans="1:13" ht="12.75">
      <c r="A702" s="35"/>
      <c r="B702" s="38"/>
      <c r="C702" s="36"/>
      <c r="D702" s="36"/>
      <c r="E702" s="50"/>
      <c r="F702" s="50"/>
      <c r="G702" s="105"/>
      <c r="H702" s="60"/>
      <c r="I702" s="60"/>
      <c r="J702" s="26"/>
      <c r="K702" s="26"/>
      <c r="L702" s="26"/>
      <c r="M702" s="26"/>
    </row>
    <row r="703" spans="1:13" ht="12.75">
      <c r="A703" s="35"/>
      <c r="B703" s="38"/>
      <c r="C703" s="36"/>
      <c r="D703" s="36"/>
      <c r="E703" s="50"/>
      <c r="F703" s="50"/>
      <c r="G703" s="105"/>
      <c r="H703" s="60"/>
      <c r="I703" s="60"/>
      <c r="J703" s="26"/>
      <c r="K703" s="26"/>
      <c r="L703" s="26"/>
      <c r="M703" s="26"/>
    </row>
    <row r="704" spans="1:13" ht="12.75">
      <c r="A704" s="35"/>
      <c r="B704" s="38"/>
      <c r="C704" s="36"/>
      <c r="D704" s="36"/>
      <c r="E704" s="50"/>
      <c r="F704" s="50"/>
      <c r="G704" s="105"/>
      <c r="H704" s="60"/>
      <c r="I704" s="60"/>
      <c r="J704" s="26"/>
      <c r="K704" s="26"/>
      <c r="L704" s="26"/>
      <c r="M704" s="26"/>
    </row>
    <row r="705" spans="1:13" ht="12.75">
      <c r="A705" s="35"/>
      <c r="B705" s="38"/>
      <c r="C705" s="36"/>
      <c r="D705" s="36"/>
      <c r="E705" s="50"/>
      <c r="F705" s="50"/>
      <c r="G705" s="105"/>
      <c r="H705" s="60"/>
      <c r="I705" s="60"/>
      <c r="J705" s="26"/>
      <c r="K705" s="26"/>
      <c r="L705" s="26"/>
      <c r="M705" s="26"/>
    </row>
    <row r="706" spans="1:13" ht="12.75">
      <c r="A706" s="35"/>
      <c r="B706" s="38"/>
      <c r="C706" s="36"/>
      <c r="D706" s="36"/>
      <c r="E706" s="50"/>
      <c r="F706" s="50"/>
      <c r="G706" s="105"/>
      <c r="H706" s="60"/>
      <c r="I706" s="60"/>
      <c r="J706" s="26"/>
      <c r="K706" s="26"/>
      <c r="L706" s="26"/>
      <c r="M706" s="26"/>
    </row>
    <row r="707" spans="1:13" ht="12.75">
      <c r="A707" s="35"/>
      <c r="B707" s="38"/>
      <c r="C707" s="36"/>
      <c r="D707" s="36"/>
      <c r="E707" s="50"/>
      <c r="F707" s="50"/>
      <c r="G707" s="105"/>
      <c r="H707" s="60"/>
      <c r="I707" s="60"/>
      <c r="J707" s="26"/>
      <c r="K707" s="26"/>
      <c r="L707" s="26"/>
      <c r="M707" s="26"/>
    </row>
    <row r="708" spans="1:13" ht="12.75">
      <c r="A708" s="35"/>
      <c r="B708" s="38"/>
      <c r="C708" s="36"/>
      <c r="D708" s="36"/>
      <c r="E708" s="50"/>
      <c r="F708" s="50"/>
      <c r="G708" s="105"/>
      <c r="H708" s="60"/>
      <c r="I708" s="60"/>
      <c r="J708" s="26"/>
      <c r="K708" s="26"/>
      <c r="L708" s="26"/>
      <c r="M708" s="26"/>
    </row>
    <row r="709" spans="1:13" ht="12.75">
      <c r="A709" s="35"/>
      <c r="B709" s="38"/>
      <c r="C709" s="36"/>
      <c r="D709" s="36"/>
      <c r="E709" s="50"/>
      <c r="F709" s="50"/>
      <c r="G709" s="105"/>
      <c r="H709" s="60"/>
      <c r="I709" s="60"/>
      <c r="J709" s="26"/>
      <c r="K709" s="26"/>
      <c r="L709" s="26"/>
      <c r="M709" s="26"/>
    </row>
    <row r="710" spans="1:13" ht="12.75">
      <c r="A710" s="35"/>
      <c r="B710" s="38"/>
      <c r="C710" s="36"/>
      <c r="D710" s="36"/>
      <c r="E710" s="50"/>
      <c r="F710" s="50"/>
      <c r="G710" s="105"/>
      <c r="H710" s="60"/>
      <c r="I710" s="60"/>
      <c r="J710" s="26"/>
      <c r="K710" s="26"/>
      <c r="L710" s="26"/>
      <c r="M710" s="26"/>
    </row>
    <row r="711" spans="1:13" ht="12.75">
      <c r="A711" s="35"/>
      <c r="B711" s="38"/>
      <c r="C711" s="36"/>
      <c r="D711" s="36"/>
      <c r="E711" s="50"/>
      <c r="F711" s="50"/>
      <c r="G711" s="105"/>
      <c r="H711" s="60"/>
      <c r="I711" s="60"/>
      <c r="J711" s="26"/>
      <c r="K711" s="26"/>
      <c r="L711" s="26"/>
      <c r="M711" s="26"/>
    </row>
    <row r="712" spans="1:13" ht="12.75">
      <c r="A712" s="35"/>
      <c r="B712" s="38"/>
      <c r="C712" s="36"/>
      <c r="D712" s="36"/>
      <c r="E712" s="50"/>
      <c r="F712" s="50"/>
      <c r="G712" s="105"/>
      <c r="H712" s="60"/>
      <c r="I712" s="60"/>
      <c r="J712" s="26"/>
      <c r="K712" s="26"/>
      <c r="L712" s="26"/>
      <c r="M712" s="26"/>
    </row>
    <row r="713" spans="1:13" ht="12.75">
      <c r="A713" s="35"/>
      <c r="B713" s="38"/>
      <c r="C713" s="36"/>
      <c r="D713" s="36"/>
      <c r="E713" s="50"/>
      <c r="F713" s="50"/>
      <c r="G713" s="105"/>
      <c r="H713" s="60"/>
      <c r="I713" s="60"/>
      <c r="J713" s="26"/>
      <c r="K713" s="26"/>
      <c r="L713" s="26"/>
      <c r="M713" s="26"/>
    </row>
    <row r="714" spans="1:13" ht="12.75">
      <c r="A714" s="35"/>
      <c r="B714" s="38"/>
      <c r="C714" s="36"/>
      <c r="D714" s="36"/>
      <c r="E714" s="50"/>
      <c r="F714" s="50"/>
      <c r="G714" s="105"/>
      <c r="H714" s="60"/>
      <c r="I714" s="60"/>
      <c r="J714" s="26"/>
      <c r="K714" s="26"/>
      <c r="L714" s="26"/>
      <c r="M714" s="26"/>
    </row>
    <row r="715" spans="1:13" ht="12.75">
      <c r="A715" s="35"/>
      <c r="B715" s="38"/>
      <c r="C715" s="36"/>
      <c r="D715" s="36"/>
      <c r="E715" s="50"/>
      <c r="F715" s="50"/>
      <c r="G715" s="105"/>
      <c r="H715" s="60"/>
      <c r="I715" s="60"/>
      <c r="J715" s="26"/>
      <c r="K715" s="26"/>
      <c r="L715" s="26"/>
      <c r="M715" s="26"/>
    </row>
    <row r="716" spans="1:13" ht="12.75">
      <c r="A716" s="35"/>
      <c r="B716" s="38"/>
      <c r="C716" s="36"/>
      <c r="D716" s="36"/>
      <c r="E716" s="50"/>
      <c r="F716" s="50"/>
      <c r="G716" s="105"/>
      <c r="H716" s="60"/>
      <c r="I716" s="60"/>
      <c r="J716" s="26"/>
      <c r="K716" s="26"/>
      <c r="L716" s="26"/>
      <c r="M716" s="26"/>
    </row>
    <row r="717" spans="1:13" ht="12.75">
      <c r="A717" s="35"/>
      <c r="B717" s="38"/>
      <c r="C717" s="36"/>
      <c r="D717" s="36"/>
      <c r="E717" s="50"/>
      <c r="F717" s="50"/>
      <c r="G717" s="105"/>
      <c r="H717" s="60"/>
      <c r="I717" s="60"/>
      <c r="J717" s="26"/>
      <c r="K717" s="26"/>
      <c r="L717" s="26"/>
      <c r="M717" s="26"/>
    </row>
    <row r="718" spans="1:13" ht="12.75">
      <c r="A718" s="35"/>
      <c r="B718" s="38"/>
      <c r="C718" s="36"/>
      <c r="D718" s="36"/>
      <c r="E718" s="50"/>
      <c r="F718" s="50"/>
      <c r="G718" s="105"/>
      <c r="H718" s="60"/>
      <c r="I718" s="60"/>
      <c r="J718" s="26"/>
      <c r="K718" s="26"/>
      <c r="L718" s="26"/>
      <c r="M718" s="26"/>
    </row>
    <row r="719" spans="1:13" ht="12.75">
      <c r="A719" s="35"/>
      <c r="B719" s="38"/>
      <c r="C719" s="36"/>
      <c r="D719" s="36"/>
      <c r="E719" s="50"/>
      <c r="F719" s="50"/>
      <c r="G719" s="105"/>
      <c r="H719" s="60"/>
      <c r="I719" s="60"/>
      <c r="J719" s="26"/>
      <c r="K719" s="26"/>
      <c r="L719" s="26"/>
      <c r="M719" s="26"/>
    </row>
    <row r="720" spans="1:13" ht="12.75">
      <c r="A720" s="35"/>
      <c r="B720" s="38"/>
      <c r="C720" s="36"/>
      <c r="D720" s="36"/>
      <c r="E720" s="50"/>
      <c r="F720" s="50"/>
      <c r="G720" s="105"/>
      <c r="H720" s="60"/>
      <c r="I720" s="60"/>
      <c r="J720" s="26"/>
      <c r="K720" s="26"/>
      <c r="L720" s="26"/>
      <c r="M720" s="26"/>
    </row>
    <row r="721" spans="1:13" ht="12.75">
      <c r="A721" s="35"/>
      <c r="B721" s="38"/>
      <c r="C721" s="36"/>
      <c r="D721" s="36"/>
      <c r="E721" s="50"/>
      <c r="F721" s="50"/>
      <c r="G721" s="105"/>
      <c r="H721" s="60"/>
      <c r="I721" s="60"/>
      <c r="J721" s="26"/>
      <c r="K721" s="26"/>
      <c r="L721" s="26"/>
      <c r="M721" s="26"/>
    </row>
    <row r="722" spans="1:13" ht="12.75">
      <c r="A722" s="35"/>
      <c r="B722" s="38"/>
      <c r="C722" s="36"/>
      <c r="D722" s="36"/>
      <c r="E722" s="50"/>
      <c r="F722" s="50"/>
      <c r="G722" s="105"/>
      <c r="H722" s="60"/>
      <c r="I722" s="60"/>
      <c r="J722" s="26"/>
      <c r="K722" s="26"/>
      <c r="L722" s="26"/>
      <c r="M722" s="26"/>
    </row>
    <row r="723" spans="1:13" ht="12.75">
      <c r="A723" s="35"/>
      <c r="B723" s="38"/>
      <c r="C723" s="36"/>
      <c r="D723" s="36"/>
      <c r="E723" s="50"/>
      <c r="F723" s="50"/>
      <c r="G723" s="105"/>
      <c r="H723" s="60"/>
      <c r="I723" s="60"/>
      <c r="J723" s="26"/>
      <c r="K723" s="26"/>
      <c r="L723" s="26"/>
      <c r="M723" s="26"/>
    </row>
    <row r="724" spans="1:13" ht="12.75">
      <c r="A724" s="35"/>
      <c r="B724" s="38"/>
      <c r="C724" s="36"/>
      <c r="D724" s="36"/>
      <c r="E724" s="50"/>
      <c r="F724" s="50"/>
      <c r="G724" s="105"/>
      <c r="H724" s="60"/>
      <c r="I724" s="60"/>
      <c r="J724" s="26"/>
      <c r="K724" s="26"/>
      <c r="L724" s="26"/>
      <c r="M724" s="26"/>
    </row>
    <row r="725" spans="1:13" ht="12.75">
      <c r="A725" s="35"/>
      <c r="B725" s="38"/>
      <c r="C725" s="36"/>
      <c r="D725" s="36"/>
      <c r="E725" s="50"/>
      <c r="F725" s="50"/>
      <c r="G725" s="105"/>
      <c r="H725" s="60"/>
      <c r="I725" s="60"/>
      <c r="J725" s="26"/>
      <c r="K725" s="26"/>
      <c r="L725" s="26"/>
      <c r="M725" s="26"/>
    </row>
    <row r="726" spans="1:13" ht="12.75">
      <c r="A726" s="35"/>
      <c r="B726" s="38"/>
      <c r="C726" s="36"/>
      <c r="D726" s="36"/>
      <c r="E726" s="50"/>
      <c r="F726" s="50"/>
      <c r="G726" s="105"/>
      <c r="H726" s="60"/>
      <c r="I726" s="60"/>
      <c r="J726" s="26"/>
      <c r="K726" s="26"/>
      <c r="L726" s="26"/>
      <c r="M726" s="26"/>
    </row>
    <row r="727" spans="1:13" ht="12.75">
      <c r="A727" s="35"/>
      <c r="B727" s="38"/>
      <c r="C727" s="36"/>
      <c r="D727" s="36"/>
      <c r="E727" s="50"/>
      <c r="F727" s="50"/>
      <c r="G727" s="105"/>
      <c r="H727" s="60"/>
      <c r="I727" s="60"/>
      <c r="J727" s="26"/>
      <c r="K727" s="26"/>
      <c r="L727" s="26"/>
      <c r="M727" s="26"/>
    </row>
    <row r="728" spans="1:13" ht="12.75">
      <c r="A728" s="35"/>
      <c r="B728" s="38"/>
      <c r="C728" s="36"/>
      <c r="D728" s="36"/>
      <c r="E728" s="50"/>
      <c r="F728" s="50"/>
      <c r="G728" s="105"/>
      <c r="H728" s="60"/>
      <c r="I728" s="60"/>
      <c r="J728" s="26"/>
      <c r="K728" s="26"/>
      <c r="L728" s="26"/>
      <c r="M728" s="26"/>
    </row>
    <row r="729" spans="1:13" ht="12.75">
      <c r="A729" s="35"/>
      <c r="B729" s="38"/>
      <c r="C729" s="36"/>
      <c r="D729" s="36"/>
      <c r="E729" s="50"/>
      <c r="F729" s="50"/>
      <c r="G729" s="105"/>
      <c r="H729" s="60"/>
      <c r="I729" s="60"/>
      <c r="J729" s="26"/>
      <c r="K729" s="26"/>
      <c r="L729" s="26"/>
      <c r="M729" s="26"/>
    </row>
    <row r="730" spans="1:13" ht="12.75">
      <c r="A730" s="35"/>
      <c r="B730" s="38"/>
      <c r="C730" s="36"/>
      <c r="D730" s="36"/>
      <c r="E730" s="50"/>
      <c r="F730" s="50"/>
      <c r="G730" s="105"/>
      <c r="H730" s="60"/>
      <c r="I730" s="60"/>
      <c r="J730" s="26"/>
      <c r="K730" s="26"/>
      <c r="L730" s="26"/>
      <c r="M730" s="26"/>
    </row>
    <row r="731" spans="1:13" ht="12.75">
      <c r="A731" s="35"/>
      <c r="B731" s="38"/>
      <c r="C731" s="36"/>
      <c r="D731" s="36"/>
      <c r="E731" s="50"/>
      <c r="F731" s="50"/>
      <c r="G731" s="105"/>
      <c r="H731" s="60"/>
      <c r="I731" s="60"/>
      <c r="J731" s="26"/>
      <c r="K731" s="26"/>
      <c r="L731" s="26"/>
      <c r="M731" s="26"/>
    </row>
    <row r="732" spans="1:13" ht="12.75">
      <c r="A732" s="35"/>
      <c r="B732" s="38"/>
      <c r="C732" s="36"/>
      <c r="D732" s="36"/>
      <c r="E732" s="50"/>
      <c r="F732" s="50"/>
      <c r="G732" s="105"/>
      <c r="H732" s="60"/>
      <c r="I732" s="60"/>
      <c r="J732" s="26"/>
      <c r="K732" s="26"/>
      <c r="L732" s="26"/>
      <c r="M732" s="26"/>
    </row>
    <row r="733" spans="1:13" ht="12.75">
      <c r="A733" s="35"/>
      <c r="B733" s="38"/>
      <c r="C733" s="36"/>
      <c r="D733" s="36"/>
      <c r="E733" s="50"/>
      <c r="F733" s="50"/>
      <c r="G733" s="105"/>
      <c r="H733" s="60"/>
      <c r="I733" s="60"/>
      <c r="J733" s="26"/>
      <c r="K733" s="26"/>
      <c r="L733" s="26"/>
      <c r="M733" s="26"/>
    </row>
    <row r="734" spans="1:13" ht="12.75">
      <c r="A734" s="35"/>
      <c r="B734" s="38"/>
      <c r="C734" s="36"/>
      <c r="D734" s="36"/>
      <c r="E734" s="50"/>
      <c r="F734" s="50"/>
      <c r="G734" s="105"/>
      <c r="H734" s="60"/>
      <c r="I734" s="60"/>
      <c r="J734" s="26"/>
      <c r="K734" s="26"/>
      <c r="L734" s="26"/>
      <c r="M734" s="26"/>
    </row>
    <row r="735" spans="1:13" ht="12.75">
      <c r="A735" s="35"/>
      <c r="B735" s="38"/>
      <c r="C735" s="36"/>
      <c r="D735" s="36"/>
      <c r="E735" s="50"/>
      <c r="F735" s="50"/>
      <c r="G735" s="105"/>
      <c r="H735" s="60"/>
      <c r="I735" s="60"/>
      <c r="J735" s="26"/>
      <c r="K735" s="26"/>
      <c r="L735" s="26"/>
      <c r="M735" s="26"/>
    </row>
    <row r="736" spans="1:13" ht="12.75">
      <c r="A736" s="35"/>
      <c r="B736" s="38"/>
      <c r="C736" s="36"/>
      <c r="D736" s="36"/>
      <c r="E736" s="50"/>
      <c r="F736" s="50"/>
      <c r="G736" s="105"/>
      <c r="H736" s="60"/>
      <c r="I736" s="60"/>
      <c r="J736" s="26"/>
      <c r="K736" s="26"/>
      <c r="L736" s="26"/>
      <c r="M736" s="26"/>
    </row>
    <row r="737" spans="1:13" ht="12.75">
      <c r="A737" s="35"/>
      <c r="B737" s="38"/>
      <c r="C737" s="36"/>
      <c r="D737" s="36"/>
      <c r="E737" s="50"/>
      <c r="F737" s="50"/>
      <c r="G737" s="105"/>
      <c r="H737" s="60"/>
      <c r="I737" s="60"/>
      <c r="J737" s="26"/>
      <c r="K737" s="26"/>
      <c r="L737" s="26"/>
      <c r="M737" s="26"/>
    </row>
    <row r="738" spans="1:13" ht="12.75">
      <c r="A738" s="35"/>
      <c r="B738" s="38"/>
      <c r="C738" s="36"/>
      <c r="D738" s="36"/>
      <c r="E738" s="50"/>
      <c r="F738" s="50"/>
      <c r="G738" s="105"/>
      <c r="H738" s="60"/>
      <c r="I738" s="60"/>
      <c r="J738" s="26"/>
      <c r="K738" s="26"/>
      <c r="L738" s="26"/>
      <c r="M738" s="26"/>
    </row>
    <row r="739" spans="1:13" ht="12.75">
      <c r="A739" s="35"/>
      <c r="B739" s="38"/>
      <c r="C739" s="36"/>
      <c r="D739" s="36"/>
      <c r="E739" s="50"/>
      <c r="F739" s="50"/>
      <c r="G739" s="105"/>
      <c r="H739" s="60"/>
      <c r="I739" s="60"/>
      <c r="J739" s="26"/>
      <c r="K739" s="26"/>
      <c r="L739" s="26"/>
      <c r="M739" s="26"/>
    </row>
    <row r="740" spans="1:13" ht="12.75">
      <c r="A740" s="35"/>
      <c r="B740" s="38"/>
      <c r="C740" s="36"/>
      <c r="D740" s="36"/>
      <c r="E740" s="50"/>
      <c r="F740" s="50"/>
      <c r="G740" s="105"/>
      <c r="H740" s="60"/>
      <c r="I740" s="60"/>
      <c r="J740" s="26"/>
      <c r="K740" s="26"/>
      <c r="L740" s="26"/>
      <c r="M740" s="26"/>
    </row>
    <row r="741" spans="1:13" ht="12.75">
      <c r="A741" s="35"/>
      <c r="B741" s="38"/>
      <c r="C741" s="36"/>
      <c r="D741" s="36"/>
      <c r="E741" s="50"/>
      <c r="F741" s="50"/>
      <c r="G741" s="105"/>
      <c r="H741" s="60"/>
      <c r="I741" s="60"/>
      <c r="J741" s="26"/>
      <c r="K741" s="26"/>
      <c r="L741" s="26"/>
      <c r="M741" s="26"/>
    </row>
    <row r="742" spans="1:13" ht="12.75">
      <c r="A742" s="35"/>
      <c r="B742" s="38"/>
      <c r="C742" s="36"/>
      <c r="D742" s="36"/>
      <c r="E742" s="50"/>
      <c r="F742" s="50"/>
      <c r="G742" s="105"/>
      <c r="H742" s="60"/>
      <c r="I742" s="60"/>
      <c r="J742" s="26"/>
      <c r="K742" s="26"/>
      <c r="L742" s="26"/>
      <c r="M742" s="26"/>
    </row>
    <row r="743" spans="1:13" ht="12.75">
      <c r="A743" s="35"/>
      <c r="B743" s="38"/>
      <c r="C743" s="36"/>
      <c r="D743" s="36"/>
      <c r="E743" s="50"/>
      <c r="F743" s="50"/>
      <c r="G743" s="105"/>
      <c r="H743" s="60"/>
      <c r="I743" s="60"/>
      <c r="J743" s="26"/>
      <c r="K743" s="26"/>
      <c r="L743" s="26"/>
      <c r="M743" s="26"/>
    </row>
    <row r="744" spans="1:13" ht="12.75">
      <c r="A744" s="35"/>
      <c r="B744" s="38"/>
      <c r="C744" s="36"/>
      <c r="D744" s="36"/>
      <c r="E744" s="50"/>
      <c r="F744" s="50"/>
      <c r="G744" s="105"/>
      <c r="H744" s="60"/>
      <c r="I744" s="60"/>
      <c r="J744" s="26"/>
      <c r="K744" s="26"/>
      <c r="L744" s="26"/>
      <c r="M744" s="26"/>
    </row>
    <row r="745" spans="1:13" ht="12.75">
      <c r="A745" s="35"/>
      <c r="B745" s="38"/>
      <c r="C745" s="36"/>
      <c r="D745" s="36"/>
      <c r="E745" s="50"/>
      <c r="F745" s="50"/>
      <c r="G745" s="105"/>
      <c r="H745" s="60"/>
      <c r="I745" s="60"/>
      <c r="J745" s="26"/>
      <c r="K745" s="26"/>
      <c r="L745" s="26"/>
      <c r="M745" s="26"/>
    </row>
    <row r="746" spans="1:13" ht="12.75">
      <c r="A746" s="35"/>
      <c r="B746" s="38"/>
      <c r="C746" s="36"/>
      <c r="D746" s="36"/>
      <c r="E746" s="50"/>
      <c r="F746" s="50"/>
      <c r="G746" s="105"/>
      <c r="H746" s="60"/>
      <c r="I746" s="60"/>
      <c r="J746" s="26"/>
      <c r="K746" s="26"/>
      <c r="L746" s="26"/>
      <c r="M746" s="26"/>
    </row>
    <row r="747" spans="1:13" ht="12.75">
      <c r="A747" s="35"/>
      <c r="B747" s="38"/>
      <c r="C747" s="36"/>
      <c r="D747" s="36"/>
      <c r="E747" s="50"/>
      <c r="F747" s="50"/>
      <c r="G747" s="105"/>
      <c r="H747" s="60"/>
      <c r="I747" s="60"/>
      <c r="J747" s="26"/>
      <c r="K747" s="26"/>
      <c r="L747" s="26"/>
      <c r="M747" s="26"/>
    </row>
    <row r="748" spans="1:13" ht="12.75">
      <c r="A748" s="35"/>
      <c r="B748" s="38"/>
      <c r="C748" s="36"/>
      <c r="D748" s="36"/>
      <c r="E748" s="50"/>
      <c r="F748" s="50"/>
      <c r="G748" s="105"/>
      <c r="H748" s="60"/>
      <c r="I748" s="60"/>
      <c r="J748" s="26"/>
      <c r="K748" s="26"/>
      <c r="L748" s="26"/>
      <c r="M748" s="26"/>
    </row>
    <row r="749" spans="1:13" ht="12.75">
      <c r="A749" s="35"/>
      <c r="B749" s="38"/>
      <c r="C749" s="36"/>
      <c r="D749" s="36"/>
      <c r="E749" s="50"/>
      <c r="F749" s="50"/>
      <c r="G749" s="105"/>
      <c r="H749" s="60"/>
      <c r="I749" s="60"/>
      <c r="J749" s="26"/>
      <c r="K749" s="26"/>
      <c r="L749" s="26"/>
      <c r="M749" s="26"/>
    </row>
    <row r="750" spans="1:13" ht="12.75">
      <c r="A750" s="35"/>
      <c r="B750" s="38"/>
      <c r="C750" s="36"/>
      <c r="D750" s="36"/>
      <c r="E750" s="50"/>
      <c r="F750" s="50"/>
      <c r="G750" s="105"/>
      <c r="H750" s="60"/>
      <c r="I750" s="60"/>
      <c r="J750" s="26"/>
      <c r="K750" s="26"/>
      <c r="L750" s="26"/>
      <c r="M750" s="26"/>
    </row>
    <row r="751" spans="1:13" ht="12.75">
      <c r="A751" s="35"/>
      <c r="B751" s="38"/>
      <c r="C751" s="36"/>
      <c r="D751" s="36"/>
      <c r="E751" s="50"/>
      <c r="F751" s="50"/>
      <c r="G751" s="105"/>
      <c r="H751" s="60"/>
      <c r="I751" s="60"/>
      <c r="J751" s="26"/>
      <c r="K751" s="26"/>
      <c r="L751" s="26"/>
      <c r="M751" s="26"/>
    </row>
    <row r="752" spans="1:13" ht="12.75">
      <c r="A752" s="35"/>
      <c r="B752" s="38"/>
      <c r="C752" s="36"/>
      <c r="D752" s="36"/>
      <c r="E752" s="50"/>
      <c r="F752" s="50"/>
      <c r="G752" s="105"/>
      <c r="H752" s="60"/>
      <c r="I752" s="60"/>
      <c r="J752" s="26"/>
      <c r="K752" s="26"/>
      <c r="L752" s="26"/>
      <c r="M752" s="26"/>
    </row>
    <row r="753" spans="1:13" ht="12.75">
      <c r="A753" s="35"/>
      <c r="B753" s="38"/>
      <c r="C753" s="36"/>
      <c r="D753" s="36"/>
      <c r="E753" s="50"/>
      <c r="F753" s="50"/>
      <c r="G753" s="105"/>
      <c r="H753" s="60"/>
      <c r="I753" s="60"/>
      <c r="J753" s="26"/>
      <c r="K753" s="26"/>
      <c r="L753" s="26"/>
      <c r="M753" s="26"/>
    </row>
    <row r="754" spans="1:13" ht="12.75">
      <c r="A754" s="35"/>
      <c r="B754" s="38"/>
      <c r="C754" s="36"/>
      <c r="D754" s="36"/>
      <c r="E754" s="50"/>
      <c r="F754" s="50"/>
      <c r="G754" s="105"/>
      <c r="H754" s="60"/>
      <c r="I754" s="60"/>
      <c r="J754" s="26"/>
      <c r="K754" s="26"/>
      <c r="L754" s="26"/>
      <c r="M754" s="26"/>
    </row>
    <row r="755" spans="1:13" ht="12.75">
      <c r="A755" s="35"/>
      <c r="B755" s="38"/>
      <c r="C755" s="36"/>
      <c r="D755" s="36"/>
      <c r="E755" s="50"/>
      <c r="F755" s="50"/>
      <c r="G755" s="105"/>
      <c r="H755" s="60"/>
      <c r="I755" s="60"/>
      <c r="J755" s="26"/>
      <c r="K755" s="26"/>
      <c r="L755" s="26"/>
      <c r="M755" s="26"/>
    </row>
    <row r="756" spans="1:13" ht="12.75">
      <c r="A756" s="35"/>
      <c r="B756" s="38"/>
      <c r="C756" s="36"/>
      <c r="D756" s="36"/>
      <c r="E756" s="50"/>
      <c r="F756" s="50"/>
      <c r="G756" s="105"/>
      <c r="H756" s="60"/>
      <c r="I756" s="60"/>
      <c r="J756" s="26"/>
      <c r="K756" s="26"/>
      <c r="L756" s="26"/>
      <c r="M756" s="26"/>
    </row>
    <row r="757" spans="1:13" ht="12.75">
      <c r="A757" s="35"/>
      <c r="B757" s="38"/>
      <c r="C757" s="36"/>
      <c r="D757" s="36"/>
      <c r="E757" s="50"/>
      <c r="F757" s="50"/>
      <c r="G757" s="105"/>
      <c r="H757" s="60"/>
      <c r="I757" s="60"/>
      <c r="J757" s="26"/>
      <c r="K757" s="26"/>
      <c r="L757" s="26"/>
      <c r="M757" s="26"/>
    </row>
    <row r="758" spans="1:13" ht="12.75">
      <c r="A758" s="35"/>
      <c r="B758" s="38"/>
      <c r="C758" s="36"/>
      <c r="D758" s="36"/>
      <c r="E758" s="50"/>
      <c r="F758" s="50"/>
      <c r="G758" s="105"/>
      <c r="H758" s="60"/>
      <c r="I758" s="60"/>
      <c r="J758" s="26"/>
      <c r="K758" s="26"/>
      <c r="L758" s="26"/>
      <c r="M758" s="26"/>
    </row>
    <row r="759" spans="1:13" ht="12.75">
      <c r="A759" s="35"/>
      <c r="B759" s="38"/>
      <c r="C759" s="36"/>
      <c r="D759" s="36"/>
      <c r="E759" s="50"/>
      <c r="F759" s="50"/>
      <c r="G759" s="105"/>
      <c r="H759" s="60"/>
      <c r="I759" s="60"/>
      <c r="J759" s="26"/>
      <c r="K759" s="26"/>
      <c r="L759" s="26"/>
      <c r="M759" s="26"/>
    </row>
    <row r="760" spans="1:13" ht="12.75">
      <c r="A760" s="35"/>
      <c r="B760" s="38"/>
      <c r="C760" s="36"/>
      <c r="D760" s="36"/>
      <c r="E760" s="50"/>
      <c r="F760" s="50"/>
      <c r="G760" s="105"/>
      <c r="H760" s="60"/>
      <c r="I760" s="60"/>
      <c r="J760" s="26"/>
      <c r="K760" s="26"/>
      <c r="L760" s="26"/>
      <c r="M760" s="26"/>
    </row>
    <row r="761" spans="1:13" ht="12.75">
      <c r="A761" s="35"/>
      <c r="B761" s="38"/>
      <c r="C761" s="36"/>
      <c r="D761" s="36"/>
      <c r="E761" s="50"/>
      <c r="F761" s="50"/>
      <c r="G761" s="105"/>
      <c r="H761" s="60"/>
      <c r="I761" s="60"/>
      <c r="J761" s="26"/>
      <c r="K761" s="26"/>
      <c r="L761" s="26"/>
      <c r="M761" s="26"/>
    </row>
    <row r="762" spans="1:13" ht="12.75">
      <c r="A762" s="35"/>
      <c r="B762" s="38"/>
      <c r="C762" s="36"/>
      <c r="D762" s="36"/>
      <c r="E762" s="50"/>
      <c r="F762" s="50"/>
      <c r="G762" s="105"/>
      <c r="H762" s="60"/>
      <c r="I762" s="60"/>
      <c r="J762" s="26"/>
      <c r="K762" s="26"/>
      <c r="L762" s="26"/>
      <c r="M762" s="26"/>
    </row>
    <row r="763" spans="1:13" ht="12.75">
      <c r="A763" s="35"/>
      <c r="B763" s="38"/>
      <c r="C763" s="36"/>
      <c r="D763" s="36"/>
      <c r="E763" s="50"/>
      <c r="F763" s="50"/>
      <c r="G763" s="105"/>
      <c r="H763" s="60"/>
      <c r="I763" s="60"/>
      <c r="J763" s="26"/>
      <c r="K763" s="26"/>
      <c r="L763" s="26"/>
      <c r="M763" s="26"/>
    </row>
    <row r="764" spans="1:13" ht="12.75">
      <c r="A764" s="35"/>
      <c r="B764" s="38"/>
      <c r="C764" s="36"/>
      <c r="D764" s="36"/>
      <c r="E764" s="50"/>
      <c r="F764" s="50"/>
      <c r="G764" s="105"/>
      <c r="H764" s="60"/>
      <c r="I764" s="60"/>
      <c r="J764" s="26"/>
      <c r="K764" s="26"/>
      <c r="L764" s="26"/>
      <c r="M764" s="26"/>
    </row>
    <row r="765" spans="1:13" ht="12.75">
      <c r="A765" s="35"/>
      <c r="B765" s="38"/>
      <c r="C765" s="36"/>
      <c r="D765" s="36"/>
      <c r="E765" s="50"/>
      <c r="F765" s="50"/>
      <c r="G765" s="105"/>
      <c r="H765" s="60"/>
      <c r="I765" s="60"/>
      <c r="J765" s="26"/>
      <c r="K765" s="26"/>
      <c r="L765" s="26"/>
      <c r="M765" s="26"/>
    </row>
    <row r="766" spans="1:13" ht="12.75">
      <c r="A766" s="35"/>
      <c r="B766" s="38"/>
      <c r="C766" s="36"/>
      <c r="D766" s="36"/>
      <c r="E766" s="50"/>
      <c r="F766" s="50"/>
      <c r="G766" s="105"/>
      <c r="H766" s="60"/>
      <c r="I766" s="60"/>
      <c r="J766" s="26"/>
      <c r="K766" s="26"/>
      <c r="L766" s="26"/>
      <c r="M766" s="26"/>
    </row>
    <row r="767" spans="1:13" ht="12.75">
      <c r="A767" s="35"/>
      <c r="B767" s="38"/>
      <c r="C767" s="36"/>
      <c r="D767" s="36"/>
      <c r="E767" s="50"/>
      <c r="F767" s="50"/>
      <c r="G767" s="105"/>
      <c r="H767" s="60"/>
      <c r="I767" s="60"/>
      <c r="J767" s="26"/>
      <c r="K767" s="26"/>
      <c r="L767" s="26"/>
      <c r="M767" s="26"/>
    </row>
    <row r="768" spans="1:13" ht="12.75">
      <c r="A768" s="35"/>
      <c r="B768" s="38"/>
      <c r="C768" s="36"/>
      <c r="D768" s="36"/>
      <c r="E768" s="50"/>
      <c r="F768" s="50"/>
      <c r="G768" s="105"/>
      <c r="H768" s="60"/>
      <c r="I768" s="60"/>
      <c r="J768" s="26"/>
      <c r="K768" s="26"/>
      <c r="L768" s="26"/>
      <c r="M768" s="26"/>
    </row>
    <row r="769" spans="1:13" ht="12.75">
      <c r="A769" s="35"/>
      <c r="B769" s="38"/>
      <c r="C769" s="36"/>
      <c r="D769" s="36"/>
      <c r="E769" s="50"/>
      <c r="F769" s="50"/>
      <c r="G769" s="105"/>
      <c r="H769" s="60"/>
      <c r="I769" s="60"/>
      <c r="J769" s="26"/>
      <c r="K769" s="26"/>
      <c r="L769" s="26"/>
      <c r="M769" s="26"/>
    </row>
    <row r="770" spans="1:13" ht="12.75">
      <c r="A770" s="35"/>
      <c r="B770" s="38"/>
      <c r="C770" s="36"/>
      <c r="D770" s="36"/>
      <c r="E770" s="50"/>
      <c r="F770" s="50"/>
      <c r="G770" s="105"/>
      <c r="H770" s="60"/>
      <c r="I770" s="60"/>
      <c r="J770" s="26"/>
      <c r="K770" s="26"/>
      <c r="L770" s="26"/>
      <c r="M770" s="26"/>
    </row>
    <row r="771" spans="1:13" ht="12.75">
      <c r="A771" s="35"/>
      <c r="B771" s="38"/>
      <c r="C771" s="36"/>
      <c r="D771" s="36"/>
      <c r="E771" s="50"/>
      <c r="F771" s="50"/>
      <c r="G771" s="105"/>
      <c r="H771" s="60"/>
      <c r="I771" s="60"/>
      <c r="J771" s="26"/>
      <c r="K771" s="26"/>
      <c r="L771" s="26"/>
      <c r="M771" s="26"/>
    </row>
    <row r="772" spans="1:13" ht="12.75">
      <c r="A772" s="35"/>
      <c r="B772" s="38"/>
      <c r="C772" s="36"/>
      <c r="D772" s="36"/>
      <c r="E772" s="50"/>
      <c r="F772" s="50"/>
      <c r="G772" s="105"/>
      <c r="H772" s="60"/>
      <c r="I772" s="60"/>
      <c r="J772" s="26"/>
      <c r="K772" s="26"/>
      <c r="L772" s="26"/>
      <c r="M772" s="26"/>
    </row>
    <row r="773" spans="1:13" ht="12.75">
      <c r="A773" s="35"/>
      <c r="B773" s="38"/>
      <c r="C773" s="36"/>
      <c r="D773" s="36"/>
      <c r="E773" s="50"/>
      <c r="F773" s="50"/>
      <c r="G773" s="105"/>
      <c r="H773" s="60"/>
      <c r="I773" s="60"/>
      <c r="J773" s="26"/>
      <c r="K773" s="26"/>
      <c r="L773" s="26"/>
      <c r="M773" s="26"/>
    </row>
    <row r="774" spans="1:13" ht="12.75">
      <c r="A774" s="35"/>
      <c r="B774" s="38"/>
      <c r="C774" s="36"/>
      <c r="D774" s="36"/>
      <c r="E774" s="50"/>
      <c r="F774" s="50"/>
      <c r="G774" s="105"/>
      <c r="H774" s="60"/>
      <c r="I774" s="60"/>
      <c r="J774" s="26"/>
      <c r="K774" s="26"/>
      <c r="L774" s="26"/>
      <c r="M774" s="26"/>
    </row>
    <row r="775" spans="1:13" ht="12.75">
      <c r="A775" s="35"/>
      <c r="B775" s="38"/>
      <c r="C775" s="36"/>
      <c r="D775" s="36"/>
      <c r="E775" s="50"/>
      <c r="F775" s="50"/>
      <c r="G775" s="105"/>
      <c r="H775" s="60"/>
      <c r="I775" s="60"/>
      <c r="J775" s="26"/>
      <c r="K775" s="26"/>
      <c r="L775" s="26"/>
      <c r="M775" s="26"/>
    </row>
    <row r="776" spans="1:13" ht="12.75">
      <c r="A776" s="35"/>
      <c r="B776" s="38"/>
      <c r="C776" s="36"/>
      <c r="D776" s="36"/>
      <c r="E776" s="50"/>
      <c r="F776" s="50"/>
      <c r="G776" s="105"/>
      <c r="H776" s="60"/>
      <c r="I776" s="60"/>
      <c r="J776" s="26"/>
      <c r="K776" s="26"/>
      <c r="L776" s="26"/>
      <c r="M776" s="26"/>
    </row>
    <row r="777" spans="1:13" ht="12.75">
      <c r="A777" s="35"/>
      <c r="B777" s="38"/>
      <c r="C777" s="36"/>
      <c r="D777" s="36"/>
      <c r="E777" s="50"/>
      <c r="F777" s="50"/>
      <c r="G777" s="105"/>
      <c r="H777" s="60"/>
      <c r="I777" s="60"/>
      <c r="J777" s="26"/>
      <c r="K777" s="26"/>
      <c r="L777" s="26"/>
      <c r="M777" s="26"/>
    </row>
    <row r="778" spans="1:13" ht="12.75">
      <c r="A778" s="35"/>
      <c r="B778" s="38"/>
      <c r="C778" s="36"/>
      <c r="D778" s="36"/>
      <c r="E778" s="50"/>
      <c r="F778" s="50"/>
      <c r="G778" s="105"/>
      <c r="H778" s="60"/>
      <c r="I778" s="60"/>
      <c r="J778" s="26"/>
      <c r="K778" s="26"/>
      <c r="L778" s="26"/>
      <c r="M778" s="26"/>
    </row>
    <row r="779" spans="1:13" ht="12.75">
      <c r="A779" s="35"/>
      <c r="B779" s="38"/>
      <c r="C779" s="36"/>
      <c r="D779" s="36"/>
      <c r="E779" s="50"/>
      <c r="F779" s="50"/>
      <c r="G779" s="105"/>
      <c r="H779" s="60"/>
      <c r="I779" s="60"/>
      <c r="J779" s="26"/>
      <c r="K779" s="26"/>
      <c r="L779" s="26"/>
      <c r="M779" s="26"/>
    </row>
    <row r="780" spans="1:13" ht="12.75">
      <c r="A780" s="35"/>
      <c r="B780" s="38"/>
      <c r="C780" s="36"/>
      <c r="D780" s="36"/>
      <c r="E780" s="50"/>
      <c r="F780" s="50"/>
      <c r="G780" s="105"/>
      <c r="H780" s="60"/>
      <c r="I780" s="60"/>
      <c r="J780" s="26"/>
      <c r="K780" s="26"/>
      <c r="L780" s="26"/>
      <c r="M780" s="26"/>
    </row>
    <row r="781" spans="1:13" ht="12.75">
      <c r="A781" s="35"/>
      <c r="B781" s="38"/>
      <c r="C781" s="36"/>
      <c r="D781" s="36"/>
      <c r="E781" s="50"/>
      <c r="F781" s="50"/>
      <c r="G781" s="105"/>
      <c r="H781" s="60"/>
      <c r="I781" s="60"/>
      <c r="J781" s="26"/>
      <c r="K781" s="26"/>
      <c r="L781" s="26"/>
      <c r="M781" s="26"/>
    </row>
    <row r="782" spans="1:13" ht="12.75">
      <c r="A782" s="35"/>
      <c r="B782" s="38"/>
      <c r="C782" s="36"/>
      <c r="D782" s="36"/>
      <c r="E782" s="50"/>
      <c r="F782" s="50"/>
      <c r="G782" s="105"/>
      <c r="H782" s="60"/>
      <c r="I782" s="60"/>
      <c r="J782" s="26"/>
      <c r="K782" s="26"/>
      <c r="L782" s="26"/>
      <c r="M782" s="26"/>
    </row>
    <row r="783" spans="1:13" ht="12.75">
      <c r="A783" s="35"/>
      <c r="B783" s="38"/>
      <c r="C783" s="36"/>
      <c r="D783" s="36"/>
      <c r="E783" s="50"/>
      <c r="F783" s="50"/>
      <c r="G783" s="105"/>
      <c r="H783" s="60"/>
      <c r="I783" s="60"/>
      <c r="J783" s="26"/>
      <c r="K783" s="26"/>
      <c r="L783" s="26"/>
      <c r="M783" s="26"/>
    </row>
    <row r="784" spans="1:13" ht="12.75">
      <c r="A784" s="35"/>
      <c r="B784" s="38"/>
      <c r="C784" s="36"/>
      <c r="D784" s="36"/>
      <c r="E784" s="50"/>
      <c r="F784" s="50"/>
      <c r="G784" s="105"/>
      <c r="H784" s="60"/>
      <c r="I784" s="60"/>
      <c r="J784" s="26"/>
      <c r="K784" s="26"/>
      <c r="L784" s="26"/>
      <c r="M784" s="26"/>
    </row>
    <row r="785" spans="1:13" ht="12.75">
      <c r="A785" s="35"/>
      <c r="B785" s="38"/>
      <c r="C785" s="36"/>
      <c r="D785" s="36"/>
      <c r="E785" s="50"/>
      <c r="F785" s="50"/>
      <c r="G785" s="105"/>
      <c r="H785" s="60"/>
      <c r="I785" s="60"/>
      <c r="J785" s="26"/>
      <c r="K785" s="26"/>
      <c r="L785" s="26"/>
      <c r="M785" s="26"/>
    </row>
    <row r="786" spans="1:13" ht="12.75">
      <c r="A786" s="35"/>
      <c r="B786" s="38"/>
      <c r="C786" s="36"/>
      <c r="D786" s="36"/>
      <c r="E786" s="50"/>
      <c r="F786" s="50"/>
      <c r="G786" s="105"/>
      <c r="H786" s="60"/>
      <c r="I786" s="60"/>
      <c r="J786" s="26"/>
      <c r="K786" s="26"/>
      <c r="L786" s="26"/>
      <c r="M786" s="26"/>
    </row>
    <row r="787" spans="1:13" ht="12.75">
      <c r="A787" s="35"/>
      <c r="B787" s="38"/>
      <c r="C787" s="36"/>
      <c r="D787" s="36"/>
      <c r="E787" s="50"/>
      <c r="F787" s="50"/>
      <c r="G787" s="105"/>
      <c r="H787" s="60"/>
      <c r="I787" s="60"/>
      <c r="J787" s="26"/>
      <c r="K787" s="26"/>
      <c r="L787" s="26"/>
      <c r="M787" s="26"/>
    </row>
    <row r="788" spans="1:13" ht="12.75">
      <c r="A788" s="35"/>
      <c r="B788" s="38"/>
      <c r="C788" s="36"/>
      <c r="D788" s="36"/>
      <c r="E788" s="50"/>
      <c r="F788" s="50"/>
      <c r="G788" s="105"/>
      <c r="H788" s="60"/>
      <c r="I788" s="60"/>
      <c r="J788" s="26"/>
      <c r="K788" s="26"/>
      <c r="L788" s="26"/>
      <c r="M788" s="26"/>
    </row>
    <row r="789" spans="1:13" ht="12.75">
      <c r="A789" s="35"/>
      <c r="B789" s="38"/>
      <c r="C789" s="36"/>
      <c r="D789" s="36"/>
      <c r="E789" s="50"/>
      <c r="F789" s="50"/>
      <c r="G789" s="105"/>
      <c r="H789" s="60"/>
      <c r="I789" s="60"/>
      <c r="J789" s="26"/>
      <c r="K789" s="26"/>
      <c r="L789" s="26"/>
      <c r="M789" s="26"/>
    </row>
    <row r="790" spans="1:13" ht="12.75">
      <c r="A790" s="35"/>
      <c r="B790" s="38"/>
      <c r="C790" s="36"/>
      <c r="D790" s="36"/>
      <c r="E790" s="50"/>
      <c r="F790" s="50"/>
      <c r="G790" s="105"/>
      <c r="H790" s="60"/>
      <c r="I790" s="60"/>
      <c r="J790" s="26"/>
      <c r="K790" s="26"/>
      <c r="L790" s="26"/>
      <c r="M790" s="26"/>
    </row>
    <row r="791" spans="1:13" ht="12.75">
      <c r="A791" s="35"/>
      <c r="B791" s="38"/>
      <c r="C791" s="36"/>
      <c r="D791" s="36"/>
      <c r="E791" s="50"/>
      <c r="F791" s="50"/>
      <c r="G791" s="105"/>
      <c r="H791" s="60"/>
      <c r="I791" s="60"/>
      <c r="J791" s="26"/>
      <c r="K791" s="26"/>
      <c r="L791" s="26"/>
      <c r="M791" s="26"/>
    </row>
    <row r="792" spans="1:13" ht="12.75">
      <c r="A792" s="35"/>
      <c r="B792" s="38"/>
      <c r="C792" s="36"/>
      <c r="D792" s="36"/>
      <c r="E792" s="50"/>
      <c r="F792" s="50"/>
      <c r="G792" s="105"/>
      <c r="H792" s="60"/>
      <c r="I792" s="60"/>
      <c r="J792" s="26"/>
      <c r="K792" s="26"/>
      <c r="L792" s="26"/>
      <c r="M792" s="26"/>
    </row>
    <row r="793" spans="1:13" ht="12.75">
      <c r="A793" s="35"/>
      <c r="B793" s="38"/>
      <c r="C793" s="36"/>
      <c r="D793" s="36"/>
      <c r="E793" s="50"/>
      <c r="F793" s="50"/>
      <c r="G793" s="105"/>
      <c r="H793" s="60"/>
      <c r="I793" s="60"/>
      <c r="J793" s="26"/>
      <c r="K793" s="26"/>
      <c r="L793" s="26"/>
      <c r="M793" s="26"/>
    </row>
    <row r="794" spans="1:13" ht="12.75">
      <c r="A794" s="35"/>
      <c r="B794" s="38"/>
      <c r="C794" s="36"/>
      <c r="D794" s="36"/>
      <c r="E794" s="50"/>
      <c r="F794" s="50"/>
      <c r="G794" s="105"/>
      <c r="H794" s="60"/>
      <c r="I794" s="60"/>
      <c r="J794" s="26"/>
      <c r="K794" s="26"/>
      <c r="L794" s="26"/>
      <c r="M794" s="26"/>
    </row>
    <row r="795" spans="1:13" ht="12.75">
      <c r="A795" s="35"/>
      <c r="B795" s="38"/>
      <c r="C795" s="36"/>
      <c r="D795" s="36"/>
      <c r="E795" s="50"/>
      <c r="F795" s="50"/>
      <c r="G795" s="105"/>
      <c r="H795" s="60"/>
      <c r="I795" s="60"/>
      <c r="J795" s="26"/>
      <c r="K795" s="26"/>
      <c r="L795" s="26"/>
      <c r="M795" s="26"/>
    </row>
    <row r="796" spans="1:13" ht="12.75">
      <c r="A796" s="35"/>
      <c r="B796" s="38"/>
      <c r="C796" s="36"/>
      <c r="D796" s="36"/>
      <c r="E796" s="50"/>
      <c r="F796" s="50"/>
      <c r="G796" s="105"/>
      <c r="H796" s="60"/>
      <c r="I796" s="60"/>
      <c r="J796" s="26"/>
      <c r="K796" s="26"/>
      <c r="L796" s="26"/>
      <c r="M796" s="26"/>
    </row>
    <row r="797" spans="1:13" ht="12.75">
      <c r="A797" s="35"/>
      <c r="B797" s="38"/>
      <c r="C797" s="36"/>
      <c r="D797" s="36"/>
      <c r="E797" s="50"/>
      <c r="F797" s="50"/>
      <c r="G797" s="105"/>
      <c r="H797" s="60"/>
      <c r="I797" s="60"/>
      <c r="J797" s="26"/>
      <c r="K797" s="26"/>
      <c r="L797" s="26"/>
      <c r="M797" s="26"/>
    </row>
    <row r="798" spans="1:13" ht="12.75">
      <c r="A798" s="35"/>
      <c r="B798" s="38"/>
      <c r="C798" s="36"/>
      <c r="D798" s="36"/>
      <c r="E798" s="50"/>
      <c r="F798" s="50"/>
      <c r="G798" s="105"/>
      <c r="H798" s="60"/>
      <c r="I798" s="60"/>
      <c r="J798" s="26"/>
      <c r="K798" s="26"/>
      <c r="L798" s="26"/>
      <c r="M798" s="26"/>
    </row>
    <row r="799" spans="1:13" ht="12.75">
      <c r="A799" s="35"/>
      <c r="B799" s="38"/>
      <c r="C799" s="36"/>
      <c r="D799" s="36"/>
      <c r="E799" s="50"/>
      <c r="F799" s="50"/>
      <c r="G799" s="105"/>
      <c r="H799" s="60"/>
      <c r="I799" s="60"/>
      <c r="J799" s="26"/>
      <c r="K799" s="26"/>
      <c r="L799" s="26"/>
      <c r="M799" s="26"/>
    </row>
    <row r="800" spans="1:13" ht="12.75">
      <c r="A800" s="35"/>
      <c r="B800" s="38"/>
      <c r="C800" s="36"/>
      <c r="D800" s="36"/>
      <c r="E800" s="50"/>
      <c r="F800" s="50"/>
      <c r="G800" s="105"/>
      <c r="H800" s="60"/>
      <c r="I800" s="60"/>
      <c r="J800" s="26"/>
      <c r="K800" s="26"/>
      <c r="L800" s="26"/>
      <c r="M800" s="26"/>
    </row>
    <row r="801" spans="1:13" ht="12.75">
      <c r="A801" s="35"/>
      <c r="B801" s="38"/>
      <c r="C801" s="36"/>
      <c r="D801" s="36"/>
      <c r="E801" s="50"/>
      <c r="F801" s="50"/>
      <c r="G801" s="105"/>
      <c r="H801" s="60"/>
      <c r="I801" s="60"/>
      <c r="J801" s="26"/>
      <c r="K801" s="26"/>
      <c r="L801" s="26"/>
      <c r="M801" s="26"/>
    </row>
    <row r="802" spans="1:13" ht="12.75">
      <c r="A802" s="35"/>
      <c r="B802" s="38"/>
      <c r="C802" s="36"/>
      <c r="D802" s="36"/>
      <c r="E802" s="50"/>
      <c r="F802" s="50"/>
      <c r="G802" s="105"/>
      <c r="H802" s="60"/>
      <c r="I802" s="60"/>
      <c r="J802" s="26"/>
      <c r="K802" s="26"/>
      <c r="L802" s="26"/>
      <c r="M802" s="26"/>
    </row>
    <row r="803" spans="1:13" ht="12.75">
      <c r="A803" s="35"/>
      <c r="B803" s="38"/>
      <c r="C803" s="36"/>
      <c r="D803" s="36"/>
      <c r="E803" s="50"/>
      <c r="F803" s="50"/>
      <c r="G803" s="105"/>
      <c r="H803" s="60"/>
      <c r="I803" s="60"/>
      <c r="J803" s="26"/>
      <c r="K803" s="26"/>
      <c r="L803" s="26"/>
      <c r="M803" s="26"/>
    </row>
    <row r="804" spans="1:13" ht="12.75">
      <c r="A804" s="35"/>
      <c r="B804" s="38"/>
      <c r="C804" s="36"/>
      <c r="D804" s="36"/>
      <c r="E804" s="50"/>
      <c r="F804" s="50"/>
      <c r="G804" s="105"/>
      <c r="H804" s="60"/>
      <c r="I804" s="60"/>
      <c r="J804" s="26"/>
      <c r="K804" s="26"/>
      <c r="L804" s="26"/>
      <c r="M804" s="26"/>
    </row>
    <row r="805" spans="1:13" ht="12.75">
      <c r="A805" s="35"/>
      <c r="B805" s="38"/>
      <c r="C805" s="36"/>
      <c r="D805" s="36"/>
      <c r="E805" s="50"/>
      <c r="F805" s="50"/>
      <c r="G805" s="105"/>
      <c r="H805" s="60"/>
      <c r="I805" s="60"/>
      <c r="J805" s="26"/>
      <c r="K805" s="26"/>
      <c r="L805" s="26"/>
      <c r="M805" s="26"/>
    </row>
    <row r="806" spans="1:13" ht="12.75">
      <c r="A806" s="35"/>
      <c r="B806" s="38"/>
      <c r="C806" s="36"/>
      <c r="D806" s="36"/>
      <c r="E806" s="50"/>
      <c r="F806" s="50"/>
      <c r="G806" s="105"/>
      <c r="H806" s="60"/>
      <c r="I806" s="60"/>
      <c r="J806" s="26"/>
      <c r="K806" s="26"/>
      <c r="L806" s="26"/>
      <c r="M806" s="26"/>
    </row>
    <row r="807" spans="1:13" ht="12.75">
      <c r="A807" s="35"/>
      <c r="B807" s="38"/>
      <c r="C807" s="36"/>
      <c r="D807" s="36"/>
      <c r="E807" s="50"/>
      <c r="F807" s="50"/>
      <c r="G807" s="105"/>
      <c r="H807" s="60"/>
      <c r="I807" s="60"/>
      <c r="J807" s="26"/>
      <c r="K807" s="26"/>
      <c r="L807" s="26"/>
      <c r="M807" s="26"/>
    </row>
    <row r="808" spans="1:13" ht="12.75">
      <c r="A808" s="35"/>
      <c r="B808" s="38"/>
      <c r="C808" s="36"/>
      <c r="D808" s="36"/>
      <c r="E808" s="50"/>
      <c r="F808" s="50"/>
      <c r="G808" s="105"/>
      <c r="H808" s="60"/>
      <c r="I808" s="60"/>
      <c r="J808" s="26"/>
      <c r="K808" s="26"/>
      <c r="L808" s="26"/>
      <c r="M808" s="26"/>
    </row>
    <row r="809" spans="1:13" ht="12.75">
      <c r="A809" s="35"/>
      <c r="B809" s="38"/>
      <c r="C809" s="36"/>
      <c r="D809" s="36"/>
      <c r="E809" s="50"/>
      <c r="F809" s="50"/>
      <c r="G809" s="105"/>
      <c r="H809" s="60"/>
      <c r="I809" s="60"/>
      <c r="J809" s="26"/>
      <c r="K809" s="26"/>
      <c r="L809" s="26"/>
      <c r="M809" s="26"/>
    </row>
    <row r="810" spans="1:13" ht="12.75">
      <c r="A810" s="35"/>
      <c r="B810" s="38"/>
      <c r="C810" s="36"/>
      <c r="D810" s="36"/>
      <c r="E810" s="50"/>
      <c r="F810" s="50"/>
      <c r="G810" s="105"/>
      <c r="H810" s="60"/>
      <c r="I810" s="60"/>
      <c r="J810" s="26"/>
      <c r="K810" s="26"/>
      <c r="L810" s="26"/>
      <c r="M810" s="26"/>
    </row>
    <row r="811" spans="1:13" ht="12.75">
      <c r="A811" s="35"/>
      <c r="B811" s="38"/>
      <c r="C811" s="36"/>
      <c r="D811" s="36"/>
      <c r="E811" s="50"/>
      <c r="F811" s="50"/>
      <c r="G811" s="105"/>
      <c r="H811" s="60"/>
      <c r="I811" s="60"/>
      <c r="J811" s="26"/>
      <c r="K811" s="26"/>
      <c r="L811" s="26"/>
      <c r="M811" s="26"/>
    </row>
    <row r="812" spans="1:13" ht="12.75">
      <c r="A812" s="35"/>
      <c r="B812" s="38"/>
      <c r="C812" s="36"/>
      <c r="D812" s="36"/>
      <c r="E812" s="50"/>
      <c r="F812" s="50"/>
      <c r="G812" s="105"/>
      <c r="H812" s="60"/>
      <c r="I812" s="60"/>
      <c r="J812" s="26"/>
      <c r="K812" s="26"/>
      <c r="L812" s="26"/>
      <c r="M812" s="26"/>
    </row>
    <row r="813" spans="1:13" ht="12.75">
      <c r="A813" s="35"/>
      <c r="B813" s="38"/>
      <c r="C813" s="36"/>
      <c r="D813" s="36"/>
      <c r="E813" s="50"/>
      <c r="F813" s="50"/>
      <c r="G813" s="105"/>
      <c r="H813" s="60"/>
      <c r="I813" s="60"/>
      <c r="J813" s="26"/>
      <c r="K813" s="26"/>
      <c r="L813" s="26"/>
      <c r="M813" s="26"/>
    </row>
    <row r="814" spans="1:13" ht="12.75">
      <c r="A814" s="35"/>
      <c r="B814" s="38"/>
      <c r="C814" s="36"/>
      <c r="D814" s="36"/>
      <c r="E814" s="50"/>
      <c r="F814" s="50"/>
      <c r="G814" s="105"/>
      <c r="H814" s="60"/>
      <c r="I814" s="60"/>
      <c r="J814" s="26"/>
      <c r="K814" s="26"/>
      <c r="L814" s="26"/>
      <c r="M814" s="26"/>
    </row>
    <row r="815" spans="1:13" ht="12.75">
      <c r="A815" s="35"/>
      <c r="B815" s="38"/>
      <c r="C815" s="36"/>
      <c r="D815" s="36"/>
      <c r="E815" s="50"/>
      <c r="F815" s="50"/>
      <c r="G815" s="105"/>
      <c r="H815" s="60"/>
      <c r="I815" s="60"/>
      <c r="J815" s="26"/>
      <c r="K815" s="26"/>
      <c r="L815" s="26"/>
      <c r="M815" s="26"/>
    </row>
    <row r="816" spans="1:13" ht="12.75">
      <c r="A816" s="35"/>
      <c r="B816" s="38"/>
      <c r="C816" s="36"/>
      <c r="D816" s="36"/>
      <c r="E816" s="50"/>
      <c r="F816" s="50"/>
      <c r="G816" s="105"/>
      <c r="H816" s="60"/>
      <c r="I816" s="60"/>
      <c r="J816" s="26"/>
      <c r="K816" s="26"/>
      <c r="L816" s="26"/>
      <c r="M816" s="26"/>
    </row>
    <row r="817" spans="1:13" ht="12.75">
      <c r="A817" s="35"/>
      <c r="B817" s="38"/>
      <c r="C817" s="36"/>
      <c r="D817" s="36"/>
      <c r="E817" s="50"/>
      <c r="F817" s="50"/>
      <c r="G817" s="105"/>
      <c r="H817" s="60"/>
      <c r="I817" s="60"/>
      <c r="J817" s="26"/>
      <c r="K817" s="26"/>
      <c r="L817" s="26"/>
      <c r="M817" s="26"/>
    </row>
    <row r="818" spans="1:13" ht="12.75">
      <c r="A818" s="35"/>
      <c r="B818" s="38"/>
      <c r="C818" s="36"/>
      <c r="D818" s="36"/>
      <c r="E818" s="50"/>
      <c r="F818" s="50"/>
      <c r="G818" s="105"/>
      <c r="H818" s="60"/>
      <c r="I818" s="60"/>
      <c r="J818" s="26"/>
      <c r="K818" s="26"/>
      <c r="L818" s="26"/>
      <c r="M818" s="26"/>
    </row>
    <row r="819" spans="1:13" ht="12.75">
      <c r="A819" s="35"/>
      <c r="B819" s="38"/>
      <c r="C819" s="36"/>
      <c r="D819" s="36"/>
      <c r="E819" s="50"/>
      <c r="F819" s="50"/>
      <c r="G819" s="105"/>
      <c r="H819" s="60"/>
      <c r="I819" s="60"/>
      <c r="J819" s="26"/>
      <c r="K819" s="26"/>
      <c r="L819" s="26"/>
      <c r="M819" s="26"/>
    </row>
    <row r="820" spans="1:13" ht="12.75">
      <c r="A820" s="35"/>
      <c r="B820" s="38"/>
      <c r="C820" s="36"/>
      <c r="D820" s="36"/>
      <c r="E820" s="50"/>
      <c r="F820" s="50"/>
      <c r="G820" s="105"/>
      <c r="H820" s="60"/>
      <c r="I820" s="60"/>
      <c r="J820" s="26"/>
      <c r="K820" s="26"/>
      <c r="L820" s="26"/>
      <c r="M820" s="26"/>
    </row>
    <row r="821" spans="1:13" ht="12.75">
      <c r="A821" s="35"/>
      <c r="B821" s="38"/>
      <c r="C821" s="36"/>
      <c r="D821" s="36"/>
      <c r="E821" s="50"/>
      <c r="F821" s="50"/>
      <c r="G821" s="105"/>
      <c r="H821" s="60"/>
      <c r="I821" s="60"/>
      <c r="J821" s="26"/>
      <c r="K821" s="26"/>
      <c r="L821" s="26"/>
      <c r="M821" s="26"/>
    </row>
    <row r="822" spans="1:13" ht="12.75">
      <c r="A822" s="35"/>
      <c r="B822" s="38"/>
      <c r="C822" s="36"/>
      <c r="D822" s="36"/>
      <c r="E822" s="50"/>
      <c r="F822" s="50"/>
      <c r="G822" s="105"/>
      <c r="H822" s="60"/>
      <c r="I822" s="60"/>
      <c r="J822" s="26"/>
      <c r="K822" s="26"/>
      <c r="L822" s="26"/>
      <c r="M822" s="26"/>
    </row>
    <row r="823" spans="1:13" ht="12.75">
      <c r="A823" s="35"/>
      <c r="B823" s="38"/>
      <c r="C823" s="36"/>
      <c r="D823" s="36"/>
      <c r="E823" s="50"/>
      <c r="F823" s="50"/>
      <c r="G823" s="105"/>
      <c r="H823" s="60"/>
      <c r="I823" s="60"/>
      <c r="J823" s="26"/>
      <c r="K823" s="26"/>
      <c r="L823" s="26"/>
      <c r="M823" s="26"/>
    </row>
    <row r="824" spans="1:13" ht="12.75">
      <c r="A824" s="35"/>
      <c r="B824" s="38"/>
      <c r="C824" s="36"/>
      <c r="D824" s="36"/>
      <c r="E824" s="50"/>
      <c r="F824" s="50"/>
      <c r="G824" s="105"/>
      <c r="H824" s="60"/>
      <c r="I824" s="60"/>
      <c r="J824" s="26"/>
      <c r="K824" s="26"/>
      <c r="L824" s="26"/>
      <c r="M824" s="26"/>
    </row>
    <row r="825" spans="1:13" ht="12.75">
      <c r="A825" s="35"/>
      <c r="B825" s="38"/>
      <c r="C825" s="36"/>
      <c r="D825" s="36"/>
      <c r="E825" s="50"/>
      <c r="F825" s="50"/>
      <c r="G825" s="105"/>
      <c r="H825" s="60"/>
      <c r="I825" s="60"/>
      <c r="J825" s="26"/>
      <c r="K825" s="26"/>
      <c r="L825" s="26"/>
      <c r="M825" s="26"/>
    </row>
    <row r="826" spans="1:13" ht="12.75">
      <c r="A826" s="35"/>
      <c r="B826" s="38"/>
      <c r="C826" s="36"/>
      <c r="D826" s="36"/>
      <c r="E826" s="50"/>
      <c r="F826" s="50"/>
      <c r="G826" s="105"/>
      <c r="H826" s="60"/>
      <c r="I826" s="60"/>
      <c r="J826" s="26"/>
      <c r="K826" s="26"/>
      <c r="L826" s="26"/>
      <c r="M826" s="26"/>
    </row>
    <row r="827" spans="1:13" ht="12.75">
      <c r="A827" s="35"/>
      <c r="B827" s="38"/>
      <c r="C827" s="36"/>
      <c r="D827" s="36"/>
      <c r="E827" s="50"/>
      <c r="F827" s="50"/>
      <c r="G827" s="105"/>
      <c r="H827" s="60"/>
      <c r="I827" s="60"/>
      <c r="J827" s="26"/>
      <c r="K827" s="26"/>
      <c r="L827" s="26"/>
      <c r="M827" s="26"/>
    </row>
    <row r="828" spans="1:13" ht="12.75">
      <c r="A828" s="35"/>
      <c r="B828" s="38"/>
      <c r="C828" s="36"/>
      <c r="D828" s="36"/>
      <c r="E828" s="50"/>
      <c r="F828" s="50"/>
      <c r="G828" s="105"/>
      <c r="H828" s="60"/>
      <c r="I828" s="60"/>
      <c r="J828" s="26"/>
      <c r="K828" s="26"/>
      <c r="L828" s="26"/>
      <c r="M828" s="26"/>
    </row>
    <row r="829" spans="1:13" ht="12.75">
      <c r="A829" s="35"/>
      <c r="B829" s="38"/>
      <c r="C829" s="36"/>
      <c r="D829" s="36"/>
      <c r="E829" s="50"/>
      <c r="F829" s="50"/>
      <c r="G829" s="105"/>
      <c r="H829" s="60"/>
      <c r="I829" s="60"/>
      <c r="J829" s="26"/>
      <c r="K829" s="26"/>
      <c r="L829" s="26"/>
      <c r="M829" s="26"/>
    </row>
    <row r="830" spans="1:13" ht="12.75">
      <c r="A830" s="35"/>
      <c r="B830" s="38"/>
      <c r="C830" s="36"/>
      <c r="D830" s="36"/>
      <c r="E830" s="50"/>
      <c r="F830" s="50"/>
      <c r="G830" s="105"/>
      <c r="H830" s="60"/>
      <c r="I830" s="60"/>
      <c r="J830" s="26"/>
      <c r="K830" s="26"/>
      <c r="L830" s="26"/>
      <c r="M830" s="26"/>
    </row>
    <row r="831" spans="1:13" ht="12.75">
      <c r="A831" s="35"/>
      <c r="B831" s="38"/>
      <c r="C831" s="36"/>
      <c r="D831" s="36"/>
      <c r="E831" s="50"/>
      <c r="F831" s="50"/>
      <c r="G831" s="105"/>
      <c r="H831" s="60"/>
      <c r="I831" s="60"/>
      <c r="J831" s="26"/>
      <c r="K831" s="26"/>
      <c r="L831" s="26"/>
      <c r="M831" s="26"/>
    </row>
    <row r="832" spans="1:13" ht="12.75">
      <c r="A832" s="35"/>
      <c r="B832" s="38"/>
      <c r="C832" s="36"/>
      <c r="D832" s="36"/>
      <c r="E832" s="50"/>
      <c r="F832" s="50"/>
      <c r="G832" s="105"/>
      <c r="H832" s="60"/>
      <c r="I832" s="60"/>
      <c r="J832" s="26"/>
      <c r="K832" s="26"/>
      <c r="L832" s="26"/>
      <c r="M832" s="26"/>
    </row>
    <row r="833" spans="1:13" ht="12.75">
      <c r="A833" s="35"/>
      <c r="B833" s="38"/>
      <c r="C833" s="36"/>
      <c r="D833" s="36"/>
      <c r="E833" s="50"/>
      <c r="F833" s="50"/>
      <c r="G833" s="105"/>
      <c r="H833" s="60"/>
      <c r="I833" s="60"/>
      <c r="J833" s="26"/>
      <c r="K833" s="26"/>
      <c r="L833" s="26"/>
      <c r="M833" s="26"/>
    </row>
    <row r="834" spans="1:13" ht="12.75">
      <c r="A834" s="35"/>
      <c r="B834" s="38"/>
      <c r="C834" s="36"/>
      <c r="D834" s="36"/>
      <c r="E834" s="50"/>
      <c r="F834" s="50"/>
      <c r="G834" s="105"/>
      <c r="H834" s="60"/>
      <c r="I834" s="60"/>
      <c r="J834" s="26"/>
      <c r="K834" s="26"/>
      <c r="L834" s="26"/>
      <c r="M834" s="26"/>
    </row>
    <row r="835" spans="1:13" ht="12.75">
      <c r="A835" s="35"/>
      <c r="B835" s="38"/>
      <c r="C835" s="36"/>
      <c r="D835" s="36"/>
      <c r="E835" s="50"/>
      <c r="F835" s="50"/>
      <c r="G835" s="105"/>
      <c r="H835" s="60"/>
      <c r="I835" s="60"/>
      <c r="J835" s="26"/>
      <c r="K835" s="26"/>
      <c r="L835" s="26"/>
      <c r="M835" s="26"/>
    </row>
    <row r="836" spans="1:13" ht="12.75">
      <c r="A836" s="35"/>
      <c r="B836" s="38"/>
      <c r="C836" s="36"/>
      <c r="D836" s="36"/>
      <c r="E836" s="50"/>
      <c r="F836" s="50"/>
      <c r="G836" s="105"/>
      <c r="H836" s="60"/>
      <c r="I836" s="60"/>
      <c r="J836" s="26"/>
      <c r="K836" s="26"/>
      <c r="L836" s="26"/>
      <c r="M836" s="26"/>
    </row>
    <row r="837" spans="1:13" ht="12.75">
      <c r="A837" s="35"/>
      <c r="B837" s="38"/>
      <c r="C837" s="36"/>
      <c r="D837" s="36"/>
      <c r="E837" s="50"/>
      <c r="F837" s="50"/>
      <c r="G837" s="105"/>
      <c r="H837" s="60"/>
      <c r="I837" s="60"/>
      <c r="J837" s="26"/>
      <c r="K837" s="26"/>
      <c r="L837" s="26"/>
      <c r="M837" s="26"/>
    </row>
    <row r="838" spans="1:13" ht="12.75">
      <c r="A838" s="35"/>
      <c r="B838" s="38"/>
      <c r="C838" s="36"/>
      <c r="D838" s="36"/>
      <c r="E838" s="50"/>
      <c r="F838" s="50"/>
      <c r="G838" s="105"/>
      <c r="H838" s="60"/>
      <c r="I838" s="60"/>
      <c r="J838" s="26"/>
      <c r="K838" s="26"/>
      <c r="L838" s="26"/>
      <c r="M838" s="26"/>
    </row>
    <row r="839" spans="1:13" ht="12.75">
      <c r="A839" s="35"/>
      <c r="B839" s="38"/>
      <c r="C839" s="36"/>
      <c r="D839" s="36"/>
      <c r="E839" s="50"/>
      <c r="F839" s="50"/>
      <c r="G839" s="105"/>
      <c r="H839" s="60"/>
      <c r="I839" s="60"/>
      <c r="J839" s="26"/>
      <c r="K839" s="26"/>
      <c r="L839" s="26"/>
      <c r="M839" s="26"/>
    </row>
    <row r="840" spans="1:13" ht="12.75">
      <c r="A840" s="35"/>
      <c r="B840" s="38"/>
      <c r="C840" s="36"/>
      <c r="D840" s="36"/>
      <c r="E840" s="50"/>
      <c r="F840" s="50"/>
      <c r="G840" s="105"/>
      <c r="H840" s="60"/>
      <c r="I840" s="60"/>
      <c r="J840" s="26"/>
      <c r="K840" s="26"/>
      <c r="L840" s="26"/>
      <c r="M840" s="26"/>
    </row>
    <row r="841" spans="1:13" ht="12.75">
      <c r="A841" s="35"/>
      <c r="B841" s="38"/>
      <c r="C841" s="36"/>
      <c r="D841" s="36"/>
      <c r="E841" s="50"/>
      <c r="F841" s="50"/>
      <c r="G841" s="105"/>
      <c r="H841" s="60"/>
      <c r="I841" s="60"/>
      <c r="J841" s="26"/>
      <c r="K841" s="26"/>
      <c r="L841" s="26"/>
      <c r="M841" s="26"/>
    </row>
    <row r="842" spans="1:13" ht="12.75">
      <c r="A842" s="35"/>
      <c r="B842" s="38"/>
      <c r="C842" s="36"/>
      <c r="D842" s="36"/>
      <c r="E842" s="50"/>
      <c r="F842" s="50"/>
      <c r="G842" s="105"/>
      <c r="H842" s="60"/>
      <c r="I842" s="60"/>
      <c r="J842" s="26"/>
      <c r="K842" s="26"/>
      <c r="L842" s="26"/>
      <c r="M842" s="26"/>
    </row>
    <row r="843" spans="1:13" ht="12.75">
      <c r="A843" s="35"/>
      <c r="B843" s="38"/>
      <c r="C843" s="36"/>
      <c r="D843" s="36"/>
      <c r="E843" s="50"/>
      <c r="F843" s="50"/>
      <c r="G843" s="105"/>
      <c r="H843" s="60"/>
      <c r="I843" s="60"/>
      <c r="J843" s="26"/>
      <c r="K843" s="26"/>
      <c r="L843" s="26"/>
      <c r="M843" s="26"/>
    </row>
    <row r="844" spans="1:13" ht="12.75">
      <c r="A844" s="35"/>
      <c r="B844" s="38"/>
      <c r="C844" s="36"/>
      <c r="D844" s="36"/>
      <c r="E844" s="50"/>
      <c r="F844" s="50"/>
      <c r="G844" s="105"/>
      <c r="H844" s="60"/>
      <c r="I844" s="60"/>
      <c r="J844" s="26"/>
      <c r="K844" s="26"/>
      <c r="L844" s="26"/>
      <c r="M844" s="26"/>
    </row>
    <row r="845" spans="1:13" ht="12.75">
      <c r="A845" s="35"/>
      <c r="B845" s="38"/>
      <c r="C845" s="36"/>
      <c r="D845" s="36"/>
      <c r="E845" s="50"/>
      <c r="F845" s="50"/>
      <c r="G845" s="105"/>
      <c r="H845" s="60"/>
      <c r="I845" s="60"/>
      <c r="J845" s="26"/>
      <c r="K845" s="26"/>
      <c r="L845" s="26"/>
      <c r="M845" s="26"/>
    </row>
    <row r="846" spans="1:13" ht="12.75">
      <c r="A846" s="35"/>
      <c r="B846" s="38"/>
      <c r="C846" s="36"/>
      <c r="D846" s="36"/>
      <c r="E846" s="50"/>
      <c r="F846" s="50"/>
      <c r="G846" s="105"/>
      <c r="H846" s="60"/>
      <c r="I846" s="60"/>
      <c r="J846" s="26"/>
      <c r="K846" s="26"/>
      <c r="L846" s="26"/>
      <c r="M846" s="26"/>
    </row>
    <row r="847" spans="1:13" ht="12.75">
      <c r="A847" s="35"/>
      <c r="B847" s="38"/>
      <c r="C847" s="36"/>
      <c r="D847" s="36"/>
      <c r="E847" s="50"/>
      <c r="F847" s="50"/>
      <c r="G847" s="105"/>
      <c r="H847" s="60"/>
      <c r="I847" s="60"/>
      <c r="J847" s="26"/>
      <c r="K847" s="26"/>
      <c r="L847" s="26"/>
      <c r="M847" s="26"/>
    </row>
    <row r="848" spans="1:13" ht="12.75">
      <c r="A848" s="35"/>
      <c r="B848" s="38"/>
      <c r="C848" s="36"/>
      <c r="D848" s="36"/>
      <c r="E848" s="50"/>
      <c r="F848" s="50"/>
      <c r="G848" s="105"/>
      <c r="H848" s="60"/>
      <c r="I848" s="60"/>
      <c r="J848" s="26"/>
      <c r="K848" s="26"/>
      <c r="L848" s="26"/>
      <c r="M848" s="26"/>
    </row>
    <row r="849" spans="1:13" ht="12.75">
      <c r="A849" s="35"/>
      <c r="B849" s="38"/>
      <c r="C849" s="36"/>
      <c r="D849" s="36"/>
      <c r="E849" s="50"/>
      <c r="F849" s="50"/>
      <c r="G849" s="105"/>
      <c r="H849" s="60"/>
      <c r="I849" s="60"/>
      <c r="J849" s="26"/>
      <c r="K849" s="26"/>
      <c r="L849" s="26"/>
      <c r="M849" s="26"/>
    </row>
    <row r="850" spans="1:13" ht="12.75">
      <c r="A850" s="35"/>
      <c r="B850" s="38"/>
      <c r="C850" s="36"/>
      <c r="D850" s="36"/>
      <c r="E850" s="50"/>
      <c r="F850" s="50"/>
      <c r="G850" s="105"/>
      <c r="H850" s="60"/>
      <c r="I850" s="60"/>
      <c r="J850" s="26"/>
      <c r="K850" s="26"/>
      <c r="L850" s="26"/>
      <c r="M850" s="26"/>
    </row>
    <row r="851" spans="1:13" ht="12.75">
      <c r="A851" s="35"/>
      <c r="B851" s="38"/>
      <c r="C851" s="36"/>
      <c r="D851" s="36"/>
      <c r="E851" s="50"/>
      <c r="F851" s="50"/>
      <c r="G851" s="105"/>
      <c r="H851" s="60"/>
      <c r="I851" s="60"/>
      <c r="J851" s="26"/>
      <c r="K851" s="26"/>
      <c r="L851" s="26"/>
      <c r="M851" s="26"/>
    </row>
    <row r="852" spans="1:13" ht="12.75">
      <c r="A852" s="35"/>
      <c r="B852" s="38"/>
      <c r="C852" s="36"/>
      <c r="D852" s="36"/>
      <c r="E852" s="50"/>
      <c r="F852" s="50"/>
      <c r="G852" s="105"/>
      <c r="H852" s="60"/>
      <c r="I852" s="60"/>
      <c r="J852" s="26"/>
      <c r="K852" s="26"/>
      <c r="L852" s="26"/>
      <c r="M852" s="26"/>
    </row>
    <row r="853" spans="1:13" ht="12.75">
      <c r="A853" s="35"/>
      <c r="B853" s="38"/>
      <c r="C853" s="36"/>
      <c r="D853" s="36"/>
      <c r="E853" s="50"/>
      <c r="F853" s="50"/>
      <c r="G853" s="105"/>
      <c r="H853" s="60"/>
      <c r="I853" s="60"/>
      <c r="J853" s="26"/>
      <c r="K853" s="26"/>
      <c r="L853" s="26"/>
      <c r="M853" s="26"/>
    </row>
    <row r="854" spans="1:13" ht="12.75">
      <c r="A854" s="35"/>
      <c r="B854" s="38"/>
      <c r="C854" s="36"/>
      <c r="D854" s="36"/>
      <c r="E854" s="50"/>
      <c r="F854" s="50"/>
      <c r="G854" s="105"/>
      <c r="H854" s="60"/>
      <c r="I854" s="60"/>
      <c r="J854" s="26"/>
      <c r="K854" s="26"/>
      <c r="L854" s="26"/>
      <c r="M854" s="26"/>
    </row>
    <row r="855" spans="1:13" ht="12.75">
      <c r="A855" s="35"/>
      <c r="B855" s="38"/>
      <c r="C855" s="36"/>
      <c r="D855" s="36"/>
      <c r="E855" s="50"/>
      <c r="F855" s="50"/>
      <c r="G855" s="105"/>
      <c r="H855" s="60"/>
      <c r="I855" s="60"/>
      <c r="J855" s="26"/>
      <c r="K855" s="26"/>
      <c r="L855" s="26"/>
      <c r="M855" s="26"/>
    </row>
    <row r="856" spans="1:13" ht="12.75">
      <c r="A856" s="35"/>
      <c r="B856" s="38"/>
      <c r="C856" s="36"/>
      <c r="D856" s="36"/>
      <c r="E856" s="50"/>
      <c r="F856" s="50"/>
      <c r="G856" s="105"/>
      <c r="H856" s="60"/>
      <c r="I856" s="60"/>
      <c r="J856" s="26"/>
      <c r="K856" s="26"/>
      <c r="L856" s="26"/>
      <c r="M856" s="26"/>
    </row>
    <row r="857" spans="1:13" ht="12.75">
      <c r="A857" s="35"/>
      <c r="B857" s="38"/>
      <c r="C857" s="36"/>
      <c r="D857" s="36"/>
      <c r="E857" s="50"/>
      <c r="F857" s="50"/>
      <c r="G857" s="105"/>
      <c r="H857" s="60"/>
      <c r="I857" s="60"/>
      <c r="J857" s="26"/>
      <c r="K857" s="26"/>
      <c r="L857" s="26"/>
      <c r="M857" s="26"/>
    </row>
    <row r="858" spans="1:13" ht="12.75">
      <c r="A858" s="35"/>
      <c r="B858" s="38"/>
      <c r="C858" s="36"/>
      <c r="D858" s="36"/>
      <c r="E858" s="50"/>
      <c r="F858" s="50"/>
      <c r="G858" s="105"/>
      <c r="H858" s="60"/>
      <c r="I858" s="60"/>
      <c r="J858" s="26"/>
      <c r="K858" s="26"/>
      <c r="L858" s="26"/>
      <c r="M858" s="26"/>
    </row>
    <row r="859" spans="1:13" ht="12.75">
      <c r="A859" s="35"/>
      <c r="B859" s="38"/>
      <c r="C859" s="36"/>
      <c r="D859" s="36"/>
      <c r="E859" s="50"/>
      <c r="F859" s="50"/>
      <c r="G859" s="105"/>
      <c r="H859" s="60"/>
      <c r="I859" s="60"/>
      <c r="J859" s="26"/>
      <c r="K859" s="26"/>
      <c r="L859" s="26"/>
      <c r="M859" s="26"/>
    </row>
    <row r="860" spans="1:13" ht="12.75">
      <c r="A860" s="35"/>
      <c r="B860" s="38"/>
      <c r="C860" s="36"/>
      <c r="D860" s="36"/>
      <c r="E860" s="50"/>
      <c r="F860" s="50"/>
      <c r="G860" s="105"/>
      <c r="H860" s="60"/>
      <c r="I860" s="60"/>
      <c r="J860" s="26"/>
      <c r="K860" s="26"/>
      <c r="L860" s="26"/>
      <c r="M860" s="26"/>
    </row>
    <row r="861" spans="1:13" ht="12.75">
      <c r="A861" s="35"/>
      <c r="B861" s="38"/>
      <c r="C861" s="36"/>
      <c r="D861" s="36"/>
      <c r="E861" s="50"/>
      <c r="F861" s="50"/>
      <c r="G861" s="105"/>
      <c r="H861" s="60"/>
      <c r="I861" s="60"/>
      <c r="J861" s="26"/>
      <c r="K861" s="26"/>
      <c r="L861" s="26"/>
      <c r="M861" s="26"/>
    </row>
    <row r="862" spans="1:13" ht="12.75">
      <c r="A862" s="35"/>
      <c r="B862" s="38"/>
      <c r="C862" s="36"/>
      <c r="D862" s="36"/>
      <c r="E862" s="50"/>
      <c r="F862" s="50"/>
      <c r="G862" s="105"/>
      <c r="H862" s="60"/>
      <c r="I862" s="60"/>
      <c r="J862" s="26"/>
      <c r="K862" s="26"/>
      <c r="L862" s="26"/>
      <c r="M862" s="26"/>
    </row>
    <row r="863" spans="1:13" ht="12.75">
      <c r="A863" s="35"/>
      <c r="B863" s="38"/>
      <c r="C863" s="36"/>
      <c r="D863" s="36"/>
      <c r="E863" s="50"/>
      <c r="F863" s="50"/>
      <c r="G863" s="105"/>
      <c r="H863" s="60"/>
      <c r="I863" s="60"/>
      <c r="J863" s="26"/>
      <c r="K863" s="26"/>
      <c r="L863" s="26"/>
      <c r="M863" s="26"/>
    </row>
    <row r="864" spans="1:13" ht="12.75">
      <c r="A864" s="35"/>
      <c r="B864" s="38"/>
      <c r="C864" s="36"/>
      <c r="D864" s="36"/>
      <c r="E864" s="50"/>
      <c r="F864" s="50"/>
      <c r="G864" s="105"/>
      <c r="H864" s="60"/>
      <c r="I864" s="60"/>
      <c r="J864" s="26"/>
      <c r="K864" s="26"/>
      <c r="L864" s="26"/>
      <c r="M864" s="26"/>
    </row>
    <row r="865" spans="1:13" ht="12.75">
      <c r="A865" s="35"/>
      <c r="B865" s="38"/>
      <c r="C865" s="36"/>
      <c r="D865" s="36"/>
      <c r="E865" s="50"/>
      <c r="F865" s="50"/>
      <c r="G865" s="105"/>
      <c r="H865" s="60"/>
      <c r="I865" s="60"/>
      <c r="J865" s="26"/>
      <c r="K865" s="26"/>
      <c r="L865" s="26"/>
      <c r="M865" s="26"/>
    </row>
    <row r="866" spans="1:13" ht="12.75">
      <c r="A866" s="35"/>
      <c r="B866" s="38"/>
      <c r="C866" s="36"/>
      <c r="D866" s="36"/>
      <c r="E866" s="50"/>
      <c r="F866" s="50"/>
      <c r="G866" s="105"/>
      <c r="H866" s="60"/>
      <c r="I866" s="60"/>
      <c r="J866" s="26"/>
      <c r="K866" s="26"/>
      <c r="L866" s="26"/>
      <c r="M866" s="26"/>
    </row>
    <row r="867" spans="1:13" ht="12.75">
      <c r="A867" s="35"/>
      <c r="B867" s="38"/>
      <c r="C867" s="36"/>
      <c r="D867" s="36"/>
      <c r="E867" s="50"/>
      <c r="F867" s="50"/>
      <c r="G867" s="105"/>
      <c r="H867" s="60"/>
      <c r="I867" s="60"/>
      <c r="J867" s="26"/>
      <c r="K867" s="26"/>
      <c r="L867" s="26"/>
      <c r="M867" s="26"/>
    </row>
    <row r="868" spans="1:13" ht="12.75">
      <c r="A868" s="35"/>
      <c r="B868" s="38"/>
      <c r="C868" s="36"/>
      <c r="D868" s="36"/>
      <c r="E868" s="50"/>
      <c r="F868" s="50"/>
      <c r="G868" s="105"/>
      <c r="H868" s="60"/>
      <c r="I868" s="60"/>
      <c r="J868" s="26"/>
      <c r="K868" s="26"/>
      <c r="L868" s="26"/>
      <c r="M868" s="26"/>
    </row>
    <row r="869" spans="1:13" ht="12.75">
      <c r="A869" s="35"/>
      <c r="B869" s="38"/>
      <c r="C869" s="36"/>
      <c r="D869" s="36"/>
      <c r="E869" s="50"/>
      <c r="F869" s="50"/>
      <c r="G869" s="105"/>
      <c r="H869" s="60"/>
      <c r="I869" s="60"/>
      <c r="J869" s="26"/>
      <c r="K869" s="26"/>
      <c r="L869" s="26"/>
      <c r="M869" s="26"/>
    </row>
    <row r="870" spans="1:13" ht="12.75">
      <c r="A870" s="35"/>
      <c r="B870" s="38"/>
      <c r="C870" s="36"/>
      <c r="D870" s="36"/>
      <c r="E870" s="50"/>
      <c r="F870" s="50"/>
      <c r="G870" s="105"/>
      <c r="H870" s="60"/>
      <c r="I870" s="60"/>
      <c r="J870" s="26"/>
      <c r="K870" s="26"/>
      <c r="L870" s="26"/>
      <c r="M870" s="26"/>
    </row>
    <row r="871" spans="1:13" ht="12.75">
      <c r="A871" s="35"/>
      <c r="B871" s="38"/>
      <c r="C871" s="36"/>
      <c r="D871" s="36"/>
      <c r="E871" s="50"/>
      <c r="F871" s="50"/>
      <c r="G871" s="105"/>
      <c r="H871" s="60"/>
      <c r="I871" s="60"/>
      <c r="J871" s="26"/>
      <c r="K871" s="26"/>
      <c r="L871" s="26"/>
      <c r="M871" s="26"/>
    </row>
    <row r="872" spans="1:13" ht="12.75">
      <c r="A872" s="35"/>
      <c r="B872" s="38"/>
      <c r="C872" s="36"/>
      <c r="D872" s="36"/>
      <c r="E872" s="50"/>
      <c r="F872" s="50"/>
      <c r="G872" s="105"/>
      <c r="H872" s="60"/>
      <c r="I872" s="60"/>
      <c r="J872" s="26"/>
      <c r="K872" s="26"/>
      <c r="L872" s="26"/>
      <c r="M872" s="26"/>
    </row>
    <row r="873" spans="1:13" ht="12.75">
      <c r="A873" s="35"/>
      <c r="B873" s="38"/>
      <c r="C873" s="36"/>
      <c r="D873" s="36"/>
      <c r="E873" s="50"/>
      <c r="F873" s="50"/>
      <c r="G873" s="105"/>
      <c r="H873" s="60"/>
      <c r="I873" s="60"/>
      <c r="J873" s="26"/>
      <c r="K873" s="26"/>
      <c r="L873" s="26"/>
      <c r="M873" s="26"/>
    </row>
    <row r="874" spans="1:13" ht="12.75">
      <c r="A874" s="35"/>
      <c r="B874" s="38"/>
      <c r="C874" s="36"/>
      <c r="D874" s="36"/>
      <c r="E874" s="50"/>
      <c r="F874" s="50"/>
      <c r="G874" s="105"/>
      <c r="H874" s="60"/>
      <c r="I874" s="60"/>
      <c r="J874" s="26"/>
      <c r="K874" s="26"/>
      <c r="L874" s="26"/>
      <c r="M874" s="26"/>
    </row>
    <row r="875" spans="1:13" ht="12.75">
      <c r="A875" s="35"/>
      <c r="B875" s="38"/>
      <c r="C875" s="36"/>
      <c r="D875" s="36"/>
      <c r="E875" s="50"/>
      <c r="F875" s="50"/>
      <c r="G875" s="105"/>
      <c r="H875" s="60"/>
      <c r="I875" s="60"/>
      <c r="J875" s="26"/>
      <c r="K875" s="26"/>
      <c r="L875" s="26"/>
      <c r="M875" s="26"/>
    </row>
    <row r="876" spans="1:13" ht="12.75">
      <c r="A876" s="35"/>
      <c r="B876" s="38"/>
      <c r="C876" s="36"/>
      <c r="D876" s="36"/>
      <c r="E876" s="50"/>
      <c r="F876" s="50"/>
      <c r="G876" s="105"/>
      <c r="H876" s="60"/>
      <c r="I876" s="60"/>
      <c r="J876" s="26"/>
      <c r="K876" s="26"/>
      <c r="L876" s="26"/>
      <c r="M876" s="26"/>
    </row>
    <row r="877" spans="1:13" ht="12.75">
      <c r="A877" s="35"/>
      <c r="B877" s="38"/>
      <c r="C877" s="36"/>
      <c r="D877" s="36"/>
      <c r="E877" s="50"/>
      <c r="F877" s="50"/>
      <c r="G877" s="105"/>
      <c r="H877" s="60"/>
      <c r="I877" s="60"/>
      <c r="J877" s="26"/>
      <c r="K877" s="26"/>
      <c r="L877" s="26"/>
      <c r="M877" s="26"/>
    </row>
    <row r="878" spans="1:13" ht="12.75">
      <c r="A878" s="35"/>
      <c r="B878" s="38"/>
      <c r="C878" s="36"/>
      <c r="D878" s="36"/>
      <c r="E878" s="50"/>
      <c r="F878" s="50"/>
      <c r="G878" s="105"/>
      <c r="H878" s="60"/>
      <c r="I878" s="60"/>
      <c r="J878" s="26"/>
      <c r="K878" s="26"/>
      <c r="L878" s="26"/>
      <c r="M878" s="26"/>
    </row>
    <row r="879" spans="1:13" ht="12.75">
      <c r="A879" s="35"/>
      <c r="B879" s="38"/>
      <c r="C879" s="36"/>
      <c r="D879" s="36"/>
      <c r="E879" s="50"/>
      <c r="F879" s="50"/>
      <c r="G879" s="105"/>
      <c r="H879" s="60"/>
      <c r="I879" s="60"/>
      <c r="J879" s="26"/>
      <c r="K879" s="26"/>
      <c r="L879" s="26"/>
      <c r="M879" s="26"/>
    </row>
    <row r="880" spans="1:13" ht="12.75">
      <c r="A880" s="35"/>
      <c r="B880" s="38"/>
      <c r="C880" s="36"/>
      <c r="D880" s="36"/>
      <c r="E880" s="50"/>
      <c r="F880" s="50"/>
      <c r="G880" s="105"/>
      <c r="H880" s="60"/>
      <c r="I880" s="60"/>
      <c r="J880" s="26"/>
      <c r="K880" s="26"/>
      <c r="L880" s="26"/>
      <c r="M880" s="26"/>
    </row>
    <row r="881" spans="1:13" ht="12.75">
      <c r="A881" s="35"/>
      <c r="B881" s="38"/>
      <c r="C881" s="36"/>
      <c r="D881" s="36"/>
      <c r="E881" s="50"/>
      <c r="F881" s="50"/>
      <c r="G881" s="105"/>
      <c r="H881" s="60"/>
      <c r="I881" s="60"/>
      <c r="J881" s="26"/>
      <c r="K881" s="26"/>
      <c r="L881" s="26"/>
      <c r="M881" s="26"/>
    </row>
    <row r="882" spans="1:13" ht="12.75">
      <c r="A882" s="35"/>
      <c r="B882" s="38"/>
      <c r="C882" s="36"/>
      <c r="D882" s="36"/>
      <c r="E882" s="50"/>
      <c r="F882" s="50"/>
      <c r="G882" s="105"/>
      <c r="H882" s="60"/>
      <c r="I882" s="60"/>
      <c r="J882" s="26"/>
      <c r="K882" s="26"/>
      <c r="L882" s="26"/>
      <c r="M882" s="26"/>
    </row>
    <row r="883" spans="1:13" ht="12.75">
      <c r="A883" s="35"/>
      <c r="B883" s="38"/>
      <c r="C883" s="36"/>
      <c r="D883" s="36"/>
      <c r="E883" s="50"/>
      <c r="F883" s="50"/>
      <c r="G883" s="105"/>
      <c r="H883" s="60"/>
      <c r="I883" s="60"/>
      <c r="J883" s="26"/>
      <c r="K883" s="26"/>
      <c r="L883" s="26"/>
      <c r="M883" s="26"/>
    </row>
    <row r="884" spans="1:13" ht="12.75">
      <c r="A884" s="35"/>
      <c r="B884" s="38"/>
      <c r="C884" s="36"/>
      <c r="D884" s="36"/>
      <c r="E884" s="50"/>
      <c r="F884" s="50"/>
      <c r="G884" s="105"/>
      <c r="H884" s="60"/>
      <c r="I884" s="60"/>
      <c r="J884" s="26"/>
      <c r="K884" s="26"/>
      <c r="L884" s="26"/>
      <c r="M884" s="26"/>
    </row>
    <row r="885" spans="1:13" ht="12.75">
      <c r="A885" s="35"/>
      <c r="B885" s="38"/>
      <c r="C885" s="36"/>
      <c r="D885" s="36"/>
      <c r="E885" s="50"/>
      <c r="F885" s="50"/>
      <c r="G885" s="105"/>
      <c r="H885" s="60"/>
      <c r="I885" s="60"/>
      <c r="J885" s="26"/>
      <c r="K885" s="26"/>
      <c r="L885" s="26"/>
      <c r="M885" s="26"/>
    </row>
    <row r="886" spans="1:13" ht="12.75">
      <c r="A886" s="35"/>
      <c r="B886" s="38"/>
      <c r="C886" s="36"/>
      <c r="D886" s="36"/>
      <c r="E886" s="50"/>
      <c r="F886" s="50"/>
      <c r="G886" s="105"/>
      <c r="H886" s="60"/>
      <c r="I886" s="60"/>
      <c r="J886" s="26"/>
      <c r="K886" s="26"/>
      <c r="L886" s="26"/>
      <c r="M886" s="26"/>
    </row>
    <row r="887" spans="1:13" ht="12.75">
      <c r="A887" s="35"/>
      <c r="B887" s="38"/>
      <c r="C887" s="36"/>
      <c r="D887" s="36"/>
      <c r="E887" s="50"/>
      <c r="F887" s="50"/>
      <c r="G887" s="105"/>
      <c r="H887" s="60"/>
      <c r="I887" s="60"/>
      <c r="J887" s="26"/>
      <c r="K887" s="26"/>
      <c r="L887" s="26"/>
      <c r="M887" s="26"/>
    </row>
    <row r="888" spans="1:13" ht="12.75">
      <c r="A888" s="35"/>
      <c r="B888" s="38"/>
      <c r="C888" s="36"/>
      <c r="D888" s="36"/>
      <c r="E888" s="50"/>
      <c r="F888" s="50"/>
      <c r="G888" s="105"/>
      <c r="H888" s="60"/>
      <c r="I888" s="60"/>
      <c r="J888" s="26"/>
      <c r="K888" s="26"/>
      <c r="L888" s="26"/>
      <c r="M888" s="26"/>
    </row>
    <row r="889" spans="1:13" ht="12.75">
      <c r="A889" s="35"/>
      <c r="B889" s="38"/>
      <c r="C889" s="36"/>
      <c r="D889" s="36"/>
      <c r="E889" s="50"/>
      <c r="F889" s="50"/>
      <c r="G889" s="105"/>
      <c r="H889" s="60"/>
      <c r="I889" s="60"/>
      <c r="J889" s="26"/>
      <c r="K889" s="26"/>
      <c r="L889" s="26"/>
      <c r="M889" s="26"/>
    </row>
    <row r="890" spans="1:13" ht="12.75">
      <c r="A890" s="35"/>
      <c r="B890" s="38"/>
      <c r="C890" s="36"/>
      <c r="D890" s="36"/>
      <c r="E890" s="50"/>
      <c r="F890" s="50"/>
      <c r="G890" s="105"/>
      <c r="H890" s="60"/>
      <c r="I890" s="60"/>
      <c r="J890" s="26"/>
      <c r="K890" s="26"/>
      <c r="L890" s="26"/>
      <c r="M890" s="26"/>
    </row>
    <row r="891" spans="1:13" ht="12.75">
      <c r="A891" s="35"/>
      <c r="B891" s="38"/>
      <c r="C891" s="36"/>
      <c r="D891" s="36"/>
      <c r="E891" s="50"/>
      <c r="F891" s="50"/>
      <c r="G891" s="105"/>
      <c r="H891" s="60"/>
      <c r="I891" s="60"/>
      <c r="J891" s="26"/>
      <c r="K891" s="26"/>
      <c r="L891" s="26"/>
      <c r="M891" s="26"/>
    </row>
    <row r="892" spans="1:13" ht="12.75">
      <c r="A892" s="35"/>
      <c r="B892" s="38"/>
      <c r="C892" s="36"/>
      <c r="D892" s="36"/>
      <c r="E892" s="50"/>
      <c r="F892" s="50"/>
      <c r="G892" s="105"/>
      <c r="H892" s="60"/>
      <c r="I892" s="60"/>
      <c r="J892" s="26"/>
      <c r="K892" s="26"/>
      <c r="L892" s="26"/>
      <c r="M892" s="26"/>
    </row>
    <row r="893" spans="1:13" ht="12.75">
      <c r="A893" s="35"/>
      <c r="B893" s="38"/>
      <c r="C893" s="36"/>
      <c r="D893" s="36"/>
      <c r="E893" s="50"/>
      <c r="F893" s="50"/>
      <c r="G893" s="105"/>
      <c r="H893" s="60"/>
      <c r="I893" s="60"/>
      <c r="J893" s="26"/>
      <c r="K893" s="26"/>
      <c r="L893" s="26"/>
      <c r="M893" s="26"/>
    </row>
    <row r="894" spans="1:13" ht="12.75">
      <c r="A894" s="35"/>
      <c r="B894" s="38"/>
      <c r="C894" s="36"/>
      <c r="D894" s="36"/>
      <c r="E894" s="50"/>
      <c r="F894" s="50"/>
      <c r="G894" s="105"/>
      <c r="H894" s="60"/>
      <c r="I894" s="60"/>
      <c r="J894" s="26"/>
      <c r="K894" s="26"/>
      <c r="L894" s="26"/>
      <c r="M894" s="26"/>
    </row>
    <row r="895" spans="1:13" ht="12.75">
      <c r="A895" s="35"/>
      <c r="B895" s="38"/>
      <c r="C895" s="36"/>
      <c r="D895" s="36"/>
      <c r="E895" s="50"/>
      <c r="F895" s="50"/>
      <c r="G895" s="105"/>
      <c r="H895" s="60"/>
      <c r="I895" s="60"/>
      <c r="J895" s="26"/>
      <c r="K895" s="26"/>
      <c r="L895" s="26"/>
      <c r="M895" s="26"/>
    </row>
    <row r="896" spans="1:13" ht="12.75">
      <c r="A896" s="35"/>
      <c r="B896" s="38"/>
      <c r="C896" s="36"/>
      <c r="D896" s="36"/>
      <c r="E896" s="50"/>
      <c r="F896" s="50"/>
      <c r="G896" s="105"/>
      <c r="H896" s="60"/>
      <c r="I896" s="60"/>
      <c r="J896" s="26"/>
      <c r="K896" s="26"/>
      <c r="L896" s="26"/>
      <c r="M896" s="26"/>
    </row>
    <row r="897" spans="1:13" ht="12.75">
      <c r="A897" s="35"/>
      <c r="B897" s="38"/>
      <c r="C897" s="36"/>
      <c r="D897" s="36"/>
      <c r="E897" s="50"/>
      <c r="F897" s="50"/>
      <c r="G897" s="105"/>
      <c r="H897" s="60"/>
      <c r="I897" s="60"/>
      <c r="J897" s="26"/>
      <c r="K897" s="26"/>
      <c r="L897" s="26"/>
      <c r="M897" s="26"/>
    </row>
    <row r="898" spans="1:13" ht="12.75">
      <c r="A898" s="35"/>
      <c r="B898" s="38"/>
      <c r="C898" s="36"/>
      <c r="D898" s="36"/>
      <c r="E898" s="50"/>
      <c r="F898" s="50"/>
      <c r="G898" s="105"/>
      <c r="H898" s="60"/>
      <c r="I898" s="60"/>
      <c r="J898" s="26"/>
      <c r="K898" s="26"/>
      <c r="L898" s="26"/>
      <c r="M898" s="26"/>
    </row>
    <row r="899" spans="1:13" ht="12.75">
      <c r="A899" s="35"/>
      <c r="B899" s="38"/>
      <c r="C899" s="36"/>
      <c r="D899" s="36"/>
      <c r="E899" s="50"/>
      <c r="F899" s="50"/>
      <c r="G899" s="105"/>
      <c r="H899" s="60"/>
      <c r="I899" s="60"/>
      <c r="J899" s="26"/>
      <c r="K899" s="26"/>
      <c r="L899" s="26"/>
      <c r="M899" s="26"/>
    </row>
    <row r="900" spans="1:13" ht="12.75">
      <c r="A900" s="35"/>
      <c r="B900" s="38"/>
      <c r="C900" s="36"/>
      <c r="D900" s="36"/>
      <c r="E900" s="50"/>
      <c r="F900" s="50"/>
      <c r="G900" s="105"/>
      <c r="H900" s="60"/>
      <c r="I900" s="60"/>
      <c r="J900" s="26"/>
      <c r="K900" s="26"/>
      <c r="L900" s="26"/>
      <c r="M900" s="26"/>
    </row>
    <row r="901" spans="1:13" ht="12.75">
      <c r="A901" s="35"/>
      <c r="B901" s="38"/>
      <c r="C901" s="36"/>
      <c r="D901" s="36"/>
      <c r="E901" s="50"/>
      <c r="F901" s="50"/>
      <c r="G901" s="105"/>
      <c r="H901" s="60"/>
      <c r="I901" s="60"/>
      <c r="J901" s="26"/>
      <c r="K901" s="26"/>
      <c r="L901" s="26"/>
      <c r="M901" s="26"/>
    </row>
    <row r="902" spans="1:13" ht="12.75">
      <c r="A902" s="35"/>
      <c r="B902" s="38"/>
      <c r="C902" s="36"/>
      <c r="D902" s="36"/>
      <c r="E902" s="50"/>
      <c r="F902" s="50"/>
      <c r="G902" s="105"/>
      <c r="H902" s="60"/>
      <c r="I902" s="60"/>
      <c r="J902" s="26"/>
      <c r="K902" s="26"/>
      <c r="L902" s="26"/>
      <c r="M902" s="26"/>
    </row>
    <row r="903" spans="1:13" ht="12.75">
      <c r="A903" s="35"/>
      <c r="B903" s="38"/>
      <c r="C903" s="36"/>
      <c r="D903" s="36"/>
      <c r="E903" s="50"/>
      <c r="F903" s="50"/>
      <c r="G903" s="105"/>
      <c r="H903" s="60"/>
      <c r="I903" s="60"/>
      <c r="J903" s="26"/>
      <c r="K903" s="26"/>
      <c r="L903" s="26"/>
      <c r="M903" s="26"/>
    </row>
    <row r="904" spans="1:13" ht="12.75">
      <c r="A904" s="35"/>
      <c r="B904" s="38"/>
      <c r="C904" s="36"/>
      <c r="D904" s="36"/>
      <c r="E904" s="50"/>
      <c r="F904" s="50"/>
      <c r="G904" s="105"/>
      <c r="H904" s="60"/>
      <c r="I904" s="60"/>
      <c r="J904" s="26"/>
      <c r="K904" s="26"/>
      <c r="L904" s="26"/>
      <c r="M904" s="26"/>
    </row>
    <row r="905" spans="1:13" ht="12.75">
      <c r="A905" s="35"/>
      <c r="B905" s="38"/>
      <c r="C905" s="36"/>
      <c r="D905" s="36"/>
      <c r="E905" s="50"/>
      <c r="F905" s="50"/>
      <c r="G905" s="105"/>
      <c r="H905" s="60"/>
      <c r="I905" s="60"/>
      <c r="J905" s="26"/>
      <c r="K905" s="26"/>
      <c r="L905" s="26"/>
      <c r="M905" s="26"/>
    </row>
    <row r="906" spans="1:13" ht="12.75">
      <c r="A906" s="35"/>
      <c r="B906" s="38"/>
      <c r="C906" s="36"/>
      <c r="D906" s="36"/>
      <c r="E906" s="50"/>
      <c r="F906" s="50"/>
      <c r="G906" s="105"/>
      <c r="H906" s="60"/>
      <c r="I906" s="60"/>
      <c r="J906" s="26"/>
      <c r="K906" s="26"/>
      <c r="L906" s="26"/>
      <c r="M906" s="26"/>
    </row>
    <row r="907" spans="1:13" ht="12.75">
      <c r="A907" s="35"/>
      <c r="B907" s="38"/>
      <c r="C907" s="36"/>
      <c r="D907" s="36"/>
      <c r="E907" s="50"/>
      <c r="F907" s="50"/>
      <c r="G907" s="105"/>
      <c r="H907" s="60"/>
      <c r="I907" s="60"/>
      <c r="J907" s="26"/>
      <c r="K907" s="26"/>
      <c r="L907" s="26"/>
      <c r="M907" s="26"/>
    </row>
    <row r="908" spans="1:13" ht="12.75">
      <c r="A908" s="35"/>
      <c r="B908" s="38"/>
      <c r="C908" s="36"/>
      <c r="D908" s="36"/>
      <c r="E908" s="50"/>
      <c r="F908" s="50"/>
      <c r="G908" s="105"/>
      <c r="H908" s="60"/>
      <c r="I908" s="60"/>
      <c r="J908" s="26"/>
      <c r="K908" s="26"/>
      <c r="L908" s="26"/>
      <c r="M908" s="26"/>
    </row>
    <row r="909" spans="1:13" ht="12.75">
      <c r="A909" s="35"/>
      <c r="B909" s="38"/>
      <c r="C909" s="36"/>
      <c r="D909" s="36"/>
      <c r="E909" s="50"/>
      <c r="F909" s="50"/>
      <c r="G909" s="105"/>
      <c r="H909" s="60"/>
      <c r="I909" s="60"/>
      <c r="J909" s="26"/>
      <c r="K909" s="26"/>
      <c r="L909" s="26"/>
      <c r="M909" s="26"/>
    </row>
    <row r="910" spans="1:13" ht="12.75">
      <c r="A910" s="35"/>
      <c r="B910" s="38"/>
      <c r="C910" s="36"/>
      <c r="D910" s="36"/>
      <c r="E910" s="50"/>
      <c r="F910" s="50"/>
      <c r="G910" s="105"/>
      <c r="H910" s="60"/>
      <c r="I910" s="60"/>
      <c r="J910" s="26"/>
      <c r="K910" s="26"/>
      <c r="L910" s="26"/>
      <c r="M910" s="26"/>
    </row>
    <row r="911" spans="1:13" ht="12.75">
      <c r="A911" s="35"/>
      <c r="B911" s="38"/>
      <c r="C911" s="36"/>
      <c r="D911" s="36"/>
      <c r="E911" s="50"/>
      <c r="F911" s="50"/>
      <c r="G911" s="105"/>
      <c r="H911" s="60"/>
      <c r="I911" s="60"/>
      <c r="J911" s="26"/>
      <c r="K911" s="26"/>
      <c r="L911" s="26"/>
      <c r="M911" s="26"/>
    </row>
    <row r="912" spans="1:13" ht="12.75">
      <c r="A912" s="35"/>
      <c r="B912" s="38"/>
      <c r="C912" s="36"/>
      <c r="D912" s="36"/>
      <c r="E912" s="50"/>
      <c r="F912" s="50"/>
      <c r="G912" s="105"/>
      <c r="H912" s="60"/>
      <c r="I912" s="60"/>
      <c r="J912" s="26"/>
      <c r="K912" s="26"/>
      <c r="L912" s="26"/>
      <c r="M912" s="26"/>
    </row>
    <row r="913" spans="1:13" ht="12.75">
      <c r="A913" s="35"/>
      <c r="B913" s="38"/>
      <c r="C913" s="36"/>
      <c r="D913" s="36"/>
      <c r="E913" s="50"/>
      <c r="F913" s="50"/>
      <c r="G913" s="105"/>
      <c r="H913" s="60"/>
      <c r="I913" s="60"/>
      <c r="J913" s="26"/>
      <c r="K913" s="26"/>
      <c r="L913" s="26"/>
      <c r="M913" s="26"/>
    </row>
    <row r="914" spans="1:13" ht="12.75">
      <c r="A914" s="35"/>
      <c r="B914" s="38"/>
      <c r="C914" s="36"/>
      <c r="D914" s="36"/>
      <c r="E914" s="50"/>
      <c r="F914" s="50"/>
      <c r="G914" s="105"/>
      <c r="H914" s="60"/>
      <c r="I914" s="60"/>
      <c r="J914" s="26"/>
      <c r="K914" s="26"/>
      <c r="L914" s="26"/>
      <c r="M914" s="26"/>
    </row>
    <row r="915" spans="1:13" ht="12.75">
      <c r="A915" s="35"/>
      <c r="B915" s="38"/>
      <c r="C915" s="36"/>
      <c r="D915" s="36"/>
      <c r="E915" s="50"/>
      <c r="F915" s="50"/>
      <c r="G915" s="105"/>
      <c r="H915" s="60"/>
      <c r="I915" s="60"/>
      <c r="J915" s="26"/>
      <c r="K915" s="26"/>
      <c r="L915" s="26"/>
      <c r="M915" s="26"/>
    </row>
    <row r="916" spans="1:13" ht="12.75">
      <c r="A916" s="35"/>
      <c r="B916" s="38"/>
      <c r="C916" s="36"/>
      <c r="D916" s="36"/>
      <c r="E916" s="50"/>
      <c r="F916" s="50"/>
      <c r="G916" s="105"/>
      <c r="H916" s="60"/>
      <c r="I916" s="60"/>
      <c r="J916" s="26"/>
      <c r="K916" s="26"/>
      <c r="L916" s="26"/>
      <c r="M916" s="26"/>
    </row>
    <row r="917" spans="1:13" ht="12.75">
      <c r="A917" s="35"/>
      <c r="B917" s="38"/>
      <c r="C917" s="36"/>
      <c r="D917" s="36"/>
      <c r="E917" s="50"/>
      <c r="F917" s="50"/>
      <c r="G917" s="105"/>
      <c r="H917" s="60"/>
      <c r="I917" s="60"/>
      <c r="J917" s="26"/>
      <c r="K917" s="26"/>
      <c r="L917" s="26"/>
      <c r="M917" s="26"/>
    </row>
    <row r="918" spans="1:13" ht="12.75">
      <c r="A918" s="35"/>
      <c r="B918" s="38"/>
      <c r="C918" s="36"/>
      <c r="D918" s="36"/>
      <c r="E918" s="50"/>
      <c r="F918" s="50"/>
      <c r="G918" s="105"/>
      <c r="H918" s="60"/>
      <c r="I918" s="60"/>
      <c r="J918" s="26"/>
      <c r="K918" s="26"/>
      <c r="L918" s="26"/>
      <c r="M918" s="26"/>
    </row>
    <row r="919" spans="1:13" ht="12.75">
      <c r="A919" s="35"/>
      <c r="B919" s="38"/>
      <c r="C919" s="36"/>
      <c r="D919" s="36"/>
      <c r="E919" s="50"/>
      <c r="F919" s="50"/>
      <c r="G919" s="105"/>
      <c r="H919" s="60"/>
      <c r="I919" s="60"/>
      <c r="J919" s="26"/>
      <c r="K919" s="26"/>
      <c r="L919" s="26"/>
      <c r="M919" s="26"/>
    </row>
    <row r="920" spans="1:13" ht="12.75">
      <c r="A920" s="35"/>
      <c r="B920" s="38"/>
      <c r="C920" s="36"/>
      <c r="D920" s="36"/>
      <c r="E920" s="50"/>
      <c r="F920" s="50"/>
      <c r="G920" s="105"/>
      <c r="H920" s="60"/>
      <c r="I920" s="60"/>
      <c r="J920" s="26"/>
      <c r="K920" s="26"/>
      <c r="L920" s="26"/>
      <c r="M920" s="26"/>
    </row>
    <row r="921" spans="1:13" ht="12.75">
      <c r="A921" s="35"/>
      <c r="B921" s="38"/>
      <c r="C921" s="36"/>
      <c r="D921" s="36"/>
      <c r="E921" s="50"/>
      <c r="F921" s="50"/>
      <c r="G921" s="105"/>
      <c r="H921" s="60"/>
      <c r="I921" s="60"/>
      <c r="J921" s="26"/>
      <c r="K921" s="26"/>
      <c r="L921" s="26"/>
      <c r="M921" s="26"/>
    </row>
    <row r="922" spans="1:13" ht="12.75">
      <c r="A922" s="35"/>
      <c r="B922" s="38"/>
      <c r="C922" s="36"/>
      <c r="D922" s="36"/>
      <c r="E922" s="50"/>
      <c r="F922" s="50"/>
      <c r="G922" s="105"/>
      <c r="H922" s="60"/>
      <c r="I922" s="60"/>
      <c r="J922" s="26"/>
      <c r="K922" s="26"/>
      <c r="L922" s="26"/>
      <c r="M922" s="26"/>
    </row>
    <row r="923" spans="1:13" ht="12.75">
      <c r="A923" s="35"/>
      <c r="B923" s="38"/>
      <c r="C923" s="36"/>
      <c r="D923" s="36"/>
      <c r="E923" s="50"/>
      <c r="F923" s="50"/>
      <c r="G923" s="105"/>
      <c r="H923" s="60"/>
      <c r="I923" s="60"/>
      <c r="J923" s="26"/>
      <c r="K923" s="26"/>
      <c r="L923" s="26"/>
      <c r="M923" s="26"/>
    </row>
    <row r="924" spans="1:13" ht="12.75">
      <c r="A924" s="35"/>
      <c r="B924" s="38"/>
      <c r="C924" s="36"/>
      <c r="D924" s="36"/>
      <c r="E924" s="50"/>
      <c r="F924" s="50"/>
      <c r="G924" s="105"/>
      <c r="H924" s="60"/>
      <c r="I924" s="60"/>
      <c r="J924" s="26"/>
      <c r="K924" s="26"/>
      <c r="L924" s="26"/>
      <c r="M924" s="26"/>
    </row>
    <row r="925" spans="1:13" ht="12.75">
      <c r="A925" s="35"/>
      <c r="B925" s="38"/>
      <c r="C925" s="36"/>
      <c r="D925" s="36"/>
      <c r="E925" s="50"/>
      <c r="F925" s="50"/>
      <c r="G925" s="105"/>
      <c r="H925" s="60"/>
      <c r="I925" s="60"/>
      <c r="J925" s="26"/>
      <c r="K925" s="26"/>
      <c r="L925" s="26"/>
      <c r="M925" s="26"/>
    </row>
    <row r="926" spans="1:13" ht="12.75">
      <c r="A926" s="35"/>
      <c r="B926" s="38"/>
      <c r="C926" s="36"/>
      <c r="D926" s="36"/>
      <c r="E926" s="50"/>
      <c r="F926" s="50"/>
      <c r="G926" s="105"/>
      <c r="H926" s="60"/>
      <c r="I926" s="60"/>
      <c r="J926" s="26"/>
      <c r="K926" s="26"/>
      <c r="L926" s="26"/>
      <c r="M926" s="26"/>
    </row>
    <row r="927" spans="1:13" ht="12.75">
      <c r="A927" s="35"/>
      <c r="B927" s="38"/>
      <c r="C927" s="36"/>
      <c r="D927" s="36"/>
      <c r="E927" s="50"/>
      <c r="F927" s="50"/>
      <c r="G927" s="105"/>
      <c r="H927" s="60"/>
      <c r="I927" s="60"/>
      <c r="J927" s="26"/>
      <c r="K927" s="26"/>
      <c r="L927" s="26"/>
      <c r="M927" s="26"/>
    </row>
    <row r="928" spans="1:13" ht="12.75">
      <c r="A928" s="35"/>
      <c r="B928" s="38"/>
      <c r="C928" s="36"/>
      <c r="D928" s="36"/>
      <c r="E928" s="50"/>
      <c r="F928" s="50"/>
      <c r="G928" s="105"/>
      <c r="H928" s="60"/>
      <c r="I928" s="60"/>
      <c r="J928" s="26"/>
      <c r="K928" s="26"/>
      <c r="L928" s="26"/>
      <c r="M928" s="26"/>
    </row>
    <row r="929" spans="1:13" ht="12.75">
      <c r="A929" s="35"/>
      <c r="B929" s="38"/>
      <c r="C929" s="36"/>
      <c r="D929" s="36"/>
      <c r="E929" s="50"/>
      <c r="F929" s="50"/>
      <c r="G929" s="105"/>
      <c r="H929" s="60"/>
      <c r="I929" s="60"/>
      <c r="J929" s="26"/>
      <c r="K929" s="26"/>
      <c r="L929" s="26"/>
      <c r="M929" s="26"/>
    </row>
    <row r="930" spans="1:13" ht="12.75">
      <c r="A930" s="35"/>
      <c r="B930" s="38"/>
      <c r="C930" s="36"/>
      <c r="D930" s="36"/>
      <c r="E930" s="50"/>
      <c r="F930" s="50"/>
      <c r="G930" s="105"/>
      <c r="H930" s="60"/>
      <c r="I930" s="60"/>
      <c r="J930" s="26"/>
      <c r="K930" s="26"/>
      <c r="L930" s="26"/>
      <c r="M930" s="26"/>
    </row>
    <row r="931" spans="1:13" ht="12.75">
      <c r="A931" s="35"/>
      <c r="B931" s="38"/>
      <c r="C931" s="36"/>
      <c r="D931" s="36"/>
      <c r="E931" s="50"/>
      <c r="F931" s="50"/>
      <c r="G931" s="105"/>
      <c r="H931" s="60"/>
      <c r="I931" s="60"/>
      <c r="J931" s="26"/>
      <c r="K931" s="26"/>
      <c r="L931" s="26"/>
      <c r="M931" s="26"/>
    </row>
    <row r="932" spans="1:13" ht="12.75">
      <c r="A932" s="35"/>
      <c r="B932" s="38"/>
      <c r="C932" s="36"/>
      <c r="D932" s="36"/>
      <c r="E932" s="50"/>
      <c r="F932" s="50"/>
      <c r="G932" s="105"/>
      <c r="H932" s="60"/>
      <c r="I932" s="60"/>
      <c r="J932" s="26"/>
      <c r="K932" s="26"/>
      <c r="L932" s="26"/>
      <c r="M932" s="26"/>
    </row>
    <row r="933" spans="1:13" ht="12.75">
      <c r="A933" s="35"/>
      <c r="B933" s="38"/>
      <c r="C933" s="36"/>
      <c r="D933" s="36"/>
      <c r="E933" s="50"/>
      <c r="F933" s="50"/>
      <c r="G933" s="105"/>
      <c r="H933" s="60"/>
      <c r="I933" s="60"/>
      <c r="J933" s="26"/>
      <c r="K933" s="26"/>
      <c r="L933" s="26"/>
      <c r="M933" s="26"/>
    </row>
    <row r="934" spans="1:13" ht="12.75">
      <c r="A934" s="35"/>
      <c r="B934" s="38"/>
      <c r="C934" s="36"/>
      <c r="D934" s="36"/>
      <c r="E934" s="50"/>
      <c r="F934" s="50"/>
      <c r="G934" s="105"/>
      <c r="H934" s="60"/>
      <c r="I934" s="60"/>
      <c r="J934" s="26"/>
      <c r="K934" s="26"/>
      <c r="L934" s="26"/>
      <c r="M934" s="26"/>
    </row>
    <row r="935" spans="1:13" ht="12.75">
      <c r="A935" s="35"/>
      <c r="B935" s="38"/>
      <c r="C935" s="36"/>
      <c r="D935" s="36"/>
      <c r="E935" s="50"/>
      <c r="F935" s="50"/>
      <c r="G935" s="105"/>
      <c r="H935" s="60"/>
      <c r="I935" s="60"/>
      <c r="J935" s="26"/>
      <c r="K935" s="26"/>
      <c r="L935" s="26"/>
      <c r="M935" s="26"/>
    </row>
    <row r="936" spans="1:13" ht="12.75">
      <c r="A936" s="35"/>
      <c r="B936" s="38"/>
      <c r="C936" s="36"/>
      <c r="D936" s="36"/>
      <c r="E936" s="50"/>
      <c r="F936" s="50"/>
      <c r="G936" s="105"/>
      <c r="H936" s="60"/>
      <c r="I936" s="60"/>
      <c r="J936" s="26"/>
      <c r="K936" s="26"/>
      <c r="L936" s="26"/>
      <c r="M936" s="26"/>
    </row>
    <row r="937" spans="1:13" ht="12.75">
      <c r="A937" s="35"/>
      <c r="B937" s="38"/>
      <c r="C937" s="36"/>
      <c r="D937" s="36"/>
      <c r="E937" s="50"/>
      <c r="F937" s="50"/>
      <c r="G937" s="105"/>
      <c r="H937" s="60"/>
      <c r="I937" s="60"/>
      <c r="J937" s="26"/>
      <c r="K937" s="26"/>
      <c r="L937" s="26"/>
      <c r="M937" s="26"/>
    </row>
    <row r="938" spans="1:13" ht="12.75">
      <c r="A938" s="35"/>
      <c r="B938" s="38"/>
      <c r="C938" s="36"/>
      <c r="D938" s="36"/>
      <c r="E938" s="50"/>
      <c r="F938" s="50"/>
      <c r="G938" s="105"/>
      <c r="H938" s="60"/>
      <c r="I938" s="60"/>
      <c r="J938" s="26"/>
      <c r="K938" s="26"/>
      <c r="L938" s="26"/>
      <c r="M938" s="26"/>
    </row>
    <row r="939" spans="1:13" ht="12.75">
      <c r="A939" s="35"/>
      <c r="B939" s="38"/>
      <c r="C939" s="36"/>
      <c r="D939" s="36"/>
      <c r="E939" s="50"/>
      <c r="F939" s="50"/>
      <c r="G939" s="105"/>
      <c r="H939" s="60"/>
      <c r="I939" s="60"/>
      <c r="J939" s="26"/>
      <c r="K939" s="26"/>
      <c r="L939" s="26"/>
      <c r="M939" s="26"/>
    </row>
    <row r="940" spans="1:13" ht="12.75">
      <c r="A940" s="35"/>
      <c r="B940" s="38"/>
      <c r="C940" s="36"/>
      <c r="D940" s="36"/>
      <c r="E940" s="50"/>
      <c r="F940" s="50"/>
      <c r="G940" s="105"/>
      <c r="H940" s="60"/>
      <c r="I940" s="60"/>
      <c r="J940" s="26"/>
      <c r="K940" s="26"/>
      <c r="L940" s="26"/>
      <c r="M940" s="26"/>
    </row>
    <row r="941" spans="1:13" ht="12.75">
      <c r="A941" s="35"/>
      <c r="B941" s="38"/>
      <c r="C941" s="36"/>
      <c r="D941" s="36"/>
      <c r="E941" s="50"/>
      <c r="F941" s="50"/>
      <c r="G941" s="105"/>
      <c r="H941" s="60"/>
      <c r="I941" s="60"/>
      <c r="J941" s="26"/>
      <c r="K941" s="26"/>
      <c r="L941" s="26"/>
      <c r="M941" s="26"/>
    </row>
    <row r="942" spans="1:13" ht="12.75">
      <c r="A942" s="35"/>
      <c r="B942" s="38"/>
      <c r="C942" s="36"/>
      <c r="D942" s="36"/>
      <c r="E942" s="50"/>
      <c r="F942" s="50"/>
      <c r="G942" s="105"/>
      <c r="H942" s="60"/>
      <c r="I942" s="60"/>
      <c r="J942" s="26"/>
      <c r="K942" s="26"/>
      <c r="L942" s="26"/>
      <c r="M942" s="26"/>
    </row>
    <row r="943" spans="1:13" ht="12.75">
      <c r="A943" s="35"/>
      <c r="B943" s="38"/>
      <c r="C943" s="36"/>
      <c r="D943" s="36"/>
      <c r="E943" s="50"/>
      <c r="F943" s="50"/>
      <c r="G943" s="105"/>
      <c r="H943" s="60"/>
      <c r="I943" s="60"/>
      <c r="J943" s="26"/>
      <c r="K943" s="26"/>
      <c r="L943" s="26"/>
      <c r="M943" s="26"/>
    </row>
    <row r="944" spans="1:13" ht="12.75">
      <c r="A944" s="35"/>
      <c r="B944" s="38"/>
      <c r="C944" s="36"/>
      <c r="D944" s="36"/>
      <c r="E944" s="50"/>
      <c r="F944" s="50"/>
      <c r="G944" s="105"/>
      <c r="H944" s="60"/>
      <c r="I944" s="60"/>
      <c r="J944" s="26"/>
      <c r="K944" s="26"/>
      <c r="L944" s="26"/>
      <c r="M944" s="26"/>
    </row>
    <row r="945" spans="1:13" ht="12.75">
      <c r="A945" s="35"/>
      <c r="B945" s="38"/>
      <c r="C945" s="36"/>
      <c r="D945" s="36"/>
      <c r="E945" s="50"/>
      <c r="F945" s="50"/>
      <c r="G945" s="105"/>
      <c r="H945" s="60"/>
      <c r="I945" s="60"/>
      <c r="J945" s="26"/>
      <c r="K945" s="26"/>
      <c r="L945" s="26"/>
      <c r="M945" s="26"/>
    </row>
    <row r="946" spans="1:13" ht="12.75">
      <c r="A946" s="35"/>
      <c r="B946" s="38"/>
      <c r="C946" s="36"/>
      <c r="D946" s="36"/>
      <c r="E946" s="50"/>
      <c r="F946" s="50"/>
      <c r="G946" s="105"/>
      <c r="H946" s="60"/>
      <c r="I946" s="60"/>
      <c r="J946" s="26"/>
      <c r="K946" s="26"/>
      <c r="L946" s="26"/>
      <c r="M946" s="26"/>
    </row>
    <row r="947" spans="1:13" ht="12.75">
      <c r="A947" s="35"/>
      <c r="B947" s="38"/>
      <c r="C947" s="36"/>
      <c r="D947" s="36"/>
      <c r="E947" s="50"/>
      <c r="F947" s="50"/>
      <c r="G947" s="105"/>
      <c r="H947" s="60"/>
      <c r="I947" s="60"/>
      <c r="J947" s="26"/>
      <c r="K947" s="26"/>
      <c r="L947" s="26"/>
      <c r="M947" s="26"/>
    </row>
    <row r="948" spans="1:13" ht="12.75">
      <c r="A948" s="35"/>
      <c r="B948" s="38"/>
      <c r="C948" s="36"/>
      <c r="D948" s="36"/>
      <c r="E948" s="50"/>
      <c r="F948" s="50"/>
      <c r="G948" s="105"/>
      <c r="H948" s="60"/>
      <c r="I948" s="60"/>
      <c r="J948" s="26"/>
      <c r="K948" s="26"/>
      <c r="L948" s="26"/>
      <c r="M948" s="26"/>
    </row>
    <row r="949" spans="1:13" ht="12.75">
      <c r="A949" s="35"/>
      <c r="B949" s="38"/>
      <c r="C949" s="36"/>
      <c r="D949" s="36"/>
      <c r="E949" s="50"/>
      <c r="F949" s="50"/>
      <c r="G949" s="105"/>
      <c r="H949" s="60"/>
      <c r="I949" s="60"/>
      <c r="J949" s="26"/>
      <c r="K949" s="26"/>
      <c r="L949" s="26"/>
      <c r="M949" s="26"/>
    </row>
    <row r="950" spans="1:13" ht="12.75">
      <c r="A950" s="35"/>
      <c r="B950" s="38"/>
      <c r="C950" s="36"/>
      <c r="D950" s="36"/>
      <c r="E950" s="50"/>
      <c r="F950" s="50"/>
      <c r="G950" s="105"/>
      <c r="H950" s="60"/>
      <c r="I950" s="60"/>
      <c r="J950" s="26"/>
      <c r="K950" s="26"/>
      <c r="L950" s="26"/>
      <c r="M950" s="26"/>
    </row>
    <row r="951" spans="1:13" ht="12.75">
      <c r="A951" s="35"/>
      <c r="B951" s="38"/>
      <c r="C951" s="36"/>
      <c r="D951" s="36"/>
      <c r="E951" s="50"/>
      <c r="F951" s="50"/>
      <c r="G951" s="105"/>
      <c r="H951" s="60"/>
      <c r="I951" s="60"/>
      <c r="J951" s="26"/>
      <c r="K951" s="26"/>
      <c r="L951" s="26"/>
      <c r="M951" s="26"/>
    </row>
    <row r="952" spans="1:13" ht="12.75">
      <c r="A952" s="35"/>
      <c r="B952" s="38"/>
      <c r="C952" s="36"/>
      <c r="D952" s="36"/>
      <c r="E952" s="50"/>
      <c r="F952" s="50"/>
      <c r="G952" s="105"/>
      <c r="H952" s="60"/>
      <c r="I952" s="60"/>
      <c r="J952" s="26"/>
      <c r="K952" s="26"/>
      <c r="L952" s="26"/>
      <c r="M952" s="26"/>
    </row>
    <row r="953" spans="1:13" ht="12.75">
      <c r="A953" s="35"/>
      <c r="B953" s="38"/>
      <c r="C953" s="36"/>
      <c r="D953" s="36"/>
      <c r="E953" s="50"/>
      <c r="F953" s="50"/>
      <c r="G953" s="105"/>
      <c r="H953" s="60"/>
      <c r="I953" s="60"/>
      <c r="J953" s="26"/>
      <c r="K953" s="26"/>
      <c r="L953" s="26"/>
      <c r="M953" s="26"/>
    </row>
    <row r="954" spans="1:13" ht="12.75">
      <c r="A954" s="35"/>
      <c r="B954" s="38"/>
      <c r="C954" s="36"/>
      <c r="D954" s="36"/>
      <c r="E954" s="50"/>
      <c r="F954" s="50"/>
      <c r="G954" s="105"/>
      <c r="H954" s="60"/>
      <c r="I954" s="60"/>
      <c r="J954" s="26"/>
      <c r="K954" s="26"/>
      <c r="L954" s="26"/>
      <c r="M954" s="26"/>
    </row>
    <row r="955" spans="1:13" ht="12.75">
      <c r="A955" s="35"/>
      <c r="B955" s="38"/>
      <c r="C955" s="36"/>
      <c r="D955" s="36"/>
      <c r="E955" s="50"/>
      <c r="F955" s="50"/>
      <c r="G955" s="105"/>
      <c r="H955" s="60"/>
      <c r="I955" s="60"/>
      <c r="J955" s="26"/>
      <c r="K955" s="26"/>
      <c r="L955" s="26"/>
      <c r="M955" s="26"/>
    </row>
    <row r="956" spans="1:13" ht="12.75">
      <c r="A956" s="35"/>
      <c r="B956" s="38"/>
      <c r="C956" s="36"/>
      <c r="D956" s="36"/>
      <c r="E956" s="50"/>
      <c r="F956" s="50"/>
      <c r="G956" s="105"/>
      <c r="H956" s="60"/>
      <c r="I956" s="60"/>
      <c r="J956" s="26"/>
      <c r="K956" s="26"/>
      <c r="L956" s="26"/>
      <c r="M956" s="26"/>
    </row>
    <row r="957" spans="1:13" ht="12.75">
      <c r="A957" s="35"/>
      <c r="B957" s="38"/>
      <c r="C957" s="36"/>
      <c r="D957" s="36"/>
      <c r="E957" s="50"/>
      <c r="F957" s="50"/>
      <c r="G957" s="105"/>
      <c r="H957" s="60"/>
      <c r="I957" s="60"/>
      <c r="J957" s="26"/>
      <c r="K957" s="26"/>
      <c r="L957" s="26"/>
      <c r="M957" s="26"/>
    </row>
    <row r="958" spans="1:13" ht="12.75">
      <c r="A958" s="35"/>
      <c r="B958" s="38"/>
      <c r="C958" s="36"/>
      <c r="D958" s="36"/>
      <c r="E958" s="50"/>
      <c r="F958" s="50"/>
      <c r="G958" s="105"/>
      <c r="H958" s="60"/>
      <c r="I958" s="60"/>
      <c r="J958" s="26"/>
      <c r="K958" s="26"/>
      <c r="L958" s="26"/>
      <c r="M958" s="26"/>
    </row>
    <row r="959" spans="1:13" ht="12.75">
      <c r="A959" s="35"/>
      <c r="B959" s="38"/>
      <c r="C959" s="36"/>
      <c r="D959" s="36"/>
      <c r="E959" s="50"/>
      <c r="F959" s="50"/>
      <c r="G959" s="105"/>
      <c r="H959" s="60"/>
      <c r="I959" s="60"/>
      <c r="J959" s="26"/>
      <c r="K959" s="26"/>
      <c r="L959" s="26"/>
      <c r="M959" s="26"/>
    </row>
    <row r="960" spans="1:13" ht="12.75">
      <c r="A960" s="35"/>
      <c r="B960" s="38"/>
      <c r="C960" s="36"/>
      <c r="D960" s="36"/>
      <c r="E960" s="50"/>
      <c r="F960" s="50"/>
      <c r="G960" s="105"/>
      <c r="H960" s="60"/>
      <c r="I960" s="60"/>
      <c r="J960" s="26"/>
      <c r="K960" s="26"/>
      <c r="L960" s="26"/>
      <c r="M960" s="26"/>
    </row>
    <row r="961" spans="1:13" ht="12.75">
      <c r="A961" s="35"/>
      <c r="B961" s="38"/>
      <c r="C961" s="36"/>
      <c r="D961" s="36"/>
      <c r="E961" s="50"/>
      <c r="F961" s="50"/>
      <c r="G961" s="105"/>
      <c r="H961" s="60"/>
      <c r="I961" s="60"/>
      <c r="J961" s="26"/>
      <c r="K961" s="26"/>
      <c r="L961" s="26"/>
      <c r="M961" s="26"/>
    </row>
    <row r="962" spans="1:13" ht="12.75">
      <c r="A962" s="35"/>
      <c r="B962" s="38"/>
      <c r="C962" s="36"/>
      <c r="D962" s="36"/>
      <c r="E962" s="50"/>
      <c r="F962" s="50"/>
      <c r="G962" s="105"/>
      <c r="H962" s="60"/>
      <c r="I962" s="60"/>
      <c r="J962" s="26"/>
      <c r="K962" s="26"/>
      <c r="L962" s="26"/>
      <c r="M962" s="26"/>
    </row>
    <row r="963" spans="1:13" ht="12.75">
      <c r="A963" s="35"/>
      <c r="B963" s="38"/>
      <c r="C963" s="36"/>
      <c r="D963" s="36"/>
      <c r="E963" s="50"/>
      <c r="F963" s="50"/>
      <c r="G963" s="105"/>
      <c r="H963" s="60"/>
      <c r="I963" s="60"/>
      <c r="J963" s="26"/>
      <c r="K963" s="26"/>
      <c r="L963" s="26"/>
      <c r="M963" s="26"/>
    </row>
    <row r="964" spans="1:13" ht="12.75">
      <c r="A964" s="35"/>
      <c r="B964" s="38"/>
      <c r="C964" s="36"/>
      <c r="D964" s="36"/>
      <c r="E964" s="50"/>
      <c r="F964" s="50"/>
      <c r="G964" s="105"/>
      <c r="H964" s="60"/>
      <c r="I964" s="60"/>
      <c r="J964" s="26"/>
      <c r="K964" s="26"/>
      <c r="L964" s="26"/>
      <c r="M964" s="26"/>
    </row>
    <row r="965" spans="1:13" ht="12.75">
      <c r="A965" s="35"/>
      <c r="B965" s="38"/>
      <c r="C965" s="36"/>
      <c r="D965" s="36"/>
      <c r="E965" s="50"/>
      <c r="F965" s="50"/>
      <c r="G965" s="105"/>
      <c r="H965" s="60"/>
      <c r="I965" s="60"/>
      <c r="J965" s="26"/>
      <c r="K965" s="26"/>
      <c r="L965" s="26"/>
      <c r="M965" s="26"/>
    </row>
    <row r="966" spans="1:13" ht="12.75">
      <c r="A966" s="35"/>
      <c r="B966" s="38"/>
      <c r="C966" s="36"/>
      <c r="D966" s="36"/>
      <c r="E966" s="50"/>
      <c r="F966" s="50"/>
      <c r="G966" s="105"/>
      <c r="H966" s="60"/>
      <c r="I966" s="60"/>
      <c r="J966" s="26"/>
      <c r="K966" s="26"/>
      <c r="L966" s="26"/>
      <c r="M966" s="26"/>
    </row>
    <row r="967" spans="1:13" ht="12.75">
      <c r="A967" s="35"/>
      <c r="B967" s="38"/>
      <c r="C967" s="36"/>
      <c r="D967" s="36"/>
      <c r="E967" s="50"/>
      <c r="F967" s="50"/>
      <c r="G967" s="105"/>
      <c r="H967" s="60"/>
      <c r="I967" s="60"/>
      <c r="J967" s="26"/>
      <c r="K967" s="26"/>
      <c r="L967" s="26"/>
      <c r="M967" s="26"/>
    </row>
    <row r="968" spans="1:13" ht="12.75">
      <c r="A968" s="35"/>
      <c r="B968" s="38"/>
      <c r="C968" s="36"/>
      <c r="D968" s="36"/>
      <c r="E968" s="50"/>
      <c r="F968" s="50"/>
      <c r="G968" s="105"/>
      <c r="H968" s="60"/>
      <c r="I968" s="60"/>
      <c r="J968" s="26"/>
      <c r="K968" s="26"/>
      <c r="L968" s="26"/>
      <c r="M968" s="26"/>
    </row>
    <row r="969" spans="1:13" ht="12.75">
      <c r="A969" s="35"/>
      <c r="B969" s="38"/>
      <c r="C969" s="36"/>
      <c r="D969" s="36"/>
      <c r="E969" s="50"/>
      <c r="F969" s="50"/>
      <c r="G969" s="105"/>
      <c r="H969" s="60"/>
      <c r="I969" s="60"/>
      <c r="J969" s="26"/>
      <c r="K969" s="26"/>
      <c r="L969" s="26"/>
      <c r="M969" s="26"/>
    </row>
    <row r="970" spans="1:13" ht="12.75">
      <c r="A970" s="35"/>
      <c r="B970" s="38"/>
      <c r="C970" s="36"/>
      <c r="D970" s="36"/>
      <c r="E970" s="50"/>
      <c r="F970" s="50"/>
      <c r="G970" s="105"/>
      <c r="H970" s="60"/>
      <c r="I970" s="60"/>
      <c r="J970" s="26"/>
      <c r="K970" s="26"/>
      <c r="L970" s="26"/>
      <c r="M970" s="26"/>
    </row>
    <row r="971" spans="1:13" ht="12.75">
      <c r="A971" s="35"/>
      <c r="B971" s="38"/>
      <c r="C971" s="36"/>
      <c r="D971" s="36"/>
      <c r="E971" s="50"/>
      <c r="F971" s="50"/>
      <c r="G971" s="105"/>
      <c r="H971" s="60"/>
      <c r="I971" s="60"/>
      <c r="J971" s="26"/>
      <c r="K971" s="26"/>
      <c r="L971" s="26"/>
      <c r="M971" s="26"/>
    </row>
    <row r="972" spans="1:13" ht="12.75">
      <c r="A972" s="35"/>
      <c r="B972" s="38"/>
      <c r="C972" s="36"/>
      <c r="D972" s="36"/>
      <c r="E972" s="50"/>
      <c r="F972" s="50"/>
      <c r="G972" s="105"/>
      <c r="H972" s="60"/>
      <c r="I972" s="60"/>
      <c r="J972" s="26"/>
      <c r="K972" s="26"/>
      <c r="L972" s="26"/>
      <c r="M972" s="26"/>
    </row>
    <row r="973" spans="1:13" ht="12.75">
      <c r="A973" s="35"/>
      <c r="B973" s="38"/>
      <c r="C973" s="36"/>
      <c r="D973" s="36"/>
      <c r="E973" s="50"/>
      <c r="F973" s="50"/>
      <c r="G973" s="105"/>
      <c r="H973" s="60"/>
      <c r="I973" s="60"/>
      <c r="J973" s="26"/>
      <c r="K973" s="26"/>
      <c r="L973" s="26"/>
      <c r="M973" s="26"/>
    </row>
    <row r="974" spans="1:13" ht="12.75">
      <c r="A974" s="35"/>
      <c r="B974" s="38"/>
      <c r="C974" s="36"/>
      <c r="D974" s="36"/>
      <c r="E974" s="50"/>
      <c r="F974" s="50"/>
      <c r="G974" s="105"/>
      <c r="H974" s="60"/>
      <c r="I974" s="60"/>
      <c r="J974" s="26"/>
      <c r="K974" s="26"/>
      <c r="L974" s="26"/>
      <c r="M974" s="26"/>
    </row>
    <row r="975" spans="1:13" ht="12.75">
      <c r="A975" s="35"/>
      <c r="B975" s="38"/>
      <c r="C975" s="36"/>
      <c r="D975" s="36"/>
      <c r="E975" s="50"/>
      <c r="F975" s="50"/>
      <c r="G975" s="105"/>
      <c r="H975" s="60"/>
      <c r="I975" s="60"/>
      <c r="J975" s="26"/>
      <c r="K975" s="26"/>
      <c r="L975" s="26"/>
      <c r="M975" s="26"/>
    </row>
    <row r="976" spans="1:13" ht="12.75">
      <c r="A976" s="35"/>
      <c r="B976" s="38"/>
      <c r="C976" s="36"/>
      <c r="D976" s="36"/>
      <c r="E976" s="50"/>
      <c r="F976" s="50"/>
      <c r="G976" s="105"/>
      <c r="H976" s="60"/>
      <c r="I976" s="60"/>
      <c r="J976" s="26"/>
      <c r="K976" s="26"/>
      <c r="L976" s="26"/>
      <c r="M976" s="26"/>
    </row>
    <row r="977" spans="1:13" ht="12.75">
      <c r="A977" s="35"/>
      <c r="B977" s="38"/>
      <c r="C977" s="36"/>
      <c r="D977" s="36"/>
      <c r="E977" s="50"/>
      <c r="F977" s="50"/>
      <c r="G977" s="105"/>
      <c r="H977" s="60"/>
      <c r="I977" s="60"/>
      <c r="J977" s="26"/>
      <c r="K977" s="26"/>
      <c r="L977" s="26"/>
      <c r="M977" s="26"/>
    </row>
    <row r="978" spans="1:13" ht="12.75">
      <c r="A978" s="35"/>
      <c r="B978" s="38"/>
      <c r="C978" s="36"/>
      <c r="D978" s="36"/>
      <c r="E978" s="50"/>
      <c r="F978" s="50"/>
      <c r="G978" s="105"/>
      <c r="H978" s="60"/>
      <c r="I978" s="60"/>
      <c r="J978" s="26"/>
      <c r="K978" s="26"/>
      <c r="L978" s="26"/>
      <c r="M978" s="26"/>
    </row>
    <row r="979" spans="1:13" ht="12.75">
      <c r="A979" s="35"/>
      <c r="B979" s="38"/>
      <c r="C979" s="36"/>
      <c r="D979" s="36"/>
      <c r="E979" s="50"/>
      <c r="F979" s="50"/>
      <c r="G979" s="105"/>
      <c r="H979" s="60"/>
      <c r="I979" s="60"/>
      <c r="J979" s="26"/>
      <c r="K979" s="26"/>
      <c r="L979" s="26"/>
      <c r="M979" s="26"/>
    </row>
    <row r="980" spans="1:13" ht="12.75">
      <c r="A980" s="35"/>
      <c r="B980" s="38"/>
      <c r="C980" s="36"/>
      <c r="D980" s="36"/>
      <c r="E980" s="50"/>
      <c r="F980" s="50"/>
      <c r="G980" s="105"/>
      <c r="H980" s="60"/>
      <c r="I980" s="60"/>
      <c r="J980" s="26"/>
      <c r="K980" s="26"/>
      <c r="L980" s="26"/>
      <c r="M980" s="26"/>
    </row>
    <row r="981" spans="1:13" ht="12.75">
      <c r="A981" s="35"/>
      <c r="B981" s="38"/>
      <c r="C981" s="36"/>
      <c r="D981" s="36"/>
      <c r="E981" s="50"/>
      <c r="F981" s="50"/>
      <c r="G981" s="105"/>
      <c r="H981" s="60"/>
      <c r="I981" s="60"/>
      <c r="J981" s="26"/>
      <c r="K981" s="26"/>
      <c r="L981" s="26"/>
      <c r="M981" s="26"/>
    </row>
    <row r="982" spans="1:13" ht="12.75">
      <c r="A982" s="35"/>
      <c r="B982" s="38"/>
      <c r="C982" s="36"/>
      <c r="D982" s="36"/>
      <c r="E982" s="50"/>
      <c r="F982" s="50"/>
      <c r="G982" s="105"/>
      <c r="H982" s="60"/>
      <c r="I982" s="60"/>
      <c r="J982" s="26"/>
      <c r="K982" s="26"/>
      <c r="L982" s="26"/>
      <c r="M982" s="26"/>
    </row>
    <row r="983" spans="1:13" ht="12.75">
      <c r="A983" s="35"/>
      <c r="B983" s="38"/>
      <c r="C983" s="36"/>
      <c r="D983" s="36"/>
      <c r="E983" s="50"/>
      <c r="F983" s="50"/>
      <c r="G983" s="105"/>
      <c r="H983" s="60"/>
      <c r="I983" s="60"/>
      <c r="J983" s="26"/>
      <c r="K983" s="26"/>
      <c r="L983" s="26"/>
      <c r="M983" s="26"/>
    </row>
    <row r="984" spans="1:13" ht="12.75">
      <c r="A984" s="35"/>
      <c r="B984" s="38"/>
      <c r="C984" s="36"/>
      <c r="D984" s="36"/>
      <c r="E984" s="50"/>
      <c r="F984" s="50"/>
      <c r="G984" s="105"/>
      <c r="H984" s="60"/>
      <c r="I984" s="60"/>
      <c r="J984" s="26"/>
      <c r="K984" s="26"/>
      <c r="L984" s="26"/>
      <c r="M984" s="26"/>
    </row>
    <row r="985" spans="1:13" ht="12.75">
      <c r="A985" s="35"/>
      <c r="B985" s="38"/>
      <c r="C985" s="36"/>
      <c r="D985" s="36"/>
      <c r="E985" s="50"/>
      <c r="F985" s="50"/>
      <c r="G985" s="105"/>
      <c r="H985" s="60"/>
      <c r="I985" s="60"/>
      <c r="J985" s="26"/>
      <c r="K985" s="26"/>
      <c r="L985" s="26"/>
      <c r="M985" s="26"/>
    </row>
    <row r="986" spans="1:13" ht="12.75">
      <c r="A986" s="35"/>
      <c r="B986" s="38"/>
      <c r="C986" s="36"/>
      <c r="D986" s="36"/>
      <c r="E986" s="50"/>
      <c r="F986" s="50"/>
      <c r="G986" s="105"/>
      <c r="H986" s="60"/>
      <c r="I986" s="60"/>
      <c r="J986" s="26"/>
      <c r="K986" s="26"/>
      <c r="L986" s="26"/>
      <c r="M986" s="26"/>
    </row>
    <row r="987" spans="1:13" ht="12.75">
      <c r="A987" s="35"/>
      <c r="B987" s="38"/>
      <c r="C987" s="36"/>
      <c r="D987" s="36"/>
      <c r="E987" s="50"/>
      <c r="F987" s="50"/>
      <c r="G987" s="105"/>
      <c r="H987" s="60"/>
      <c r="I987" s="60"/>
      <c r="J987" s="26"/>
      <c r="K987" s="26"/>
      <c r="L987" s="26"/>
      <c r="M987" s="26"/>
    </row>
    <row r="988" spans="1:13" ht="12.75">
      <c r="A988" s="35"/>
      <c r="B988" s="38"/>
      <c r="C988" s="36"/>
      <c r="D988" s="36"/>
      <c r="E988" s="50"/>
      <c r="F988" s="50"/>
      <c r="G988" s="105"/>
      <c r="H988" s="60"/>
      <c r="I988" s="60"/>
      <c r="J988" s="26"/>
      <c r="K988" s="26"/>
      <c r="L988" s="26"/>
      <c r="M988" s="26"/>
    </row>
    <row r="989" spans="1:13" ht="12.75">
      <c r="A989" s="35"/>
      <c r="B989" s="38"/>
      <c r="C989" s="36"/>
      <c r="D989" s="36"/>
      <c r="E989" s="50"/>
      <c r="F989" s="50"/>
      <c r="G989" s="105"/>
      <c r="H989" s="60"/>
      <c r="I989" s="60"/>
      <c r="J989" s="26"/>
      <c r="K989" s="26"/>
      <c r="L989" s="26"/>
      <c r="M989" s="26"/>
    </row>
    <row r="990" spans="1:13" ht="12.75">
      <c r="A990" s="35"/>
      <c r="B990" s="38"/>
      <c r="C990" s="36"/>
      <c r="D990" s="36"/>
      <c r="E990" s="50"/>
      <c r="F990" s="50"/>
      <c r="G990" s="105"/>
      <c r="H990" s="60"/>
      <c r="I990" s="60"/>
      <c r="J990" s="26"/>
      <c r="K990" s="26"/>
      <c r="L990" s="26"/>
      <c r="M990" s="26"/>
    </row>
    <row r="991" spans="1:13" ht="12.75">
      <c r="A991" s="35"/>
      <c r="B991" s="38"/>
      <c r="C991" s="36"/>
      <c r="D991" s="36"/>
      <c r="E991" s="50"/>
      <c r="F991" s="50"/>
      <c r="G991" s="105"/>
      <c r="H991" s="60"/>
      <c r="I991" s="60"/>
      <c r="J991" s="26"/>
      <c r="K991" s="26"/>
      <c r="L991" s="26"/>
      <c r="M991" s="26"/>
    </row>
    <row r="992" spans="1:13" ht="12.75">
      <c r="A992" s="35"/>
      <c r="B992" s="38"/>
      <c r="C992" s="36"/>
      <c r="D992" s="36"/>
      <c r="E992" s="50"/>
      <c r="F992" s="50"/>
      <c r="G992" s="105"/>
      <c r="H992" s="60"/>
      <c r="I992" s="60"/>
      <c r="J992" s="26"/>
      <c r="K992" s="26"/>
      <c r="L992" s="26"/>
      <c r="M992" s="26"/>
    </row>
    <row r="993" spans="1:13" ht="12.75">
      <c r="A993" s="35"/>
      <c r="B993" s="38"/>
      <c r="C993" s="36"/>
      <c r="D993" s="36"/>
      <c r="E993" s="50"/>
      <c r="F993" s="50"/>
      <c r="G993" s="105"/>
      <c r="H993" s="60"/>
      <c r="I993" s="60"/>
      <c r="J993" s="26"/>
      <c r="K993" s="26"/>
      <c r="L993" s="26"/>
      <c r="M993" s="26"/>
    </row>
    <row r="994" spans="1:13" ht="12.75">
      <c r="A994" s="35"/>
      <c r="B994" s="38"/>
      <c r="C994" s="36"/>
      <c r="D994" s="36"/>
      <c r="E994" s="50"/>
      <c r="F994" s="50"/>
      <c r="G994" s="105"/>
      <c r="H994" s="60"/>
      <c r="I994" s="60"/>
      <c r="J994" s="26"/>
      <c r="K994" s="26"/>
      <c r="L994" s="26"/>
      <c r="M994" s="26"/>
    </row>
    <row r="995" spans="1:13" ht="12.75">
      <c r="A995" s="35"/>
      <c r="B995" s="38"/>
      <c r="C995" s="36"/>
      <c r="D995" s="36"/>
      <c r="E995" s="50"/>
      <c r="F995" s="50"/>
      <c r="G995" s="105"/>
      <c r="H995" s="60"/>
      <c r="I995" s="60"/>
      <c r="J995" s="26"/>
      <c r="K995" s="26"/>
      <c r="L995" s="26"/>
      <c r="M995" s="26"/>
    </row>
    <row r="996" spans="1:13" ht="12.75">
      <c r="A996" s="35"/>
      <c r="B996" s="38"/>
      <c r="C996" s="36"/>
      <c r="D996" s="36"/>
      <c r="E996" s="50"/>
      <c r="F996" s="50"/>
      <c r="G996" s="105"/>
      <c r="H996" s="60"/>
      <c r="I996" s="60"/>
      <c r="J996" s="26"/>
      <c r="K996" s="26"/>
      <c r="L996" s="26"/>
      <c r="M996" s="26"/>
    </row>
    <row r="997" spans="1:13" ht="12.75">
      <c r="A997" s="35"/>
      <c r="B997" s="38"/>
      <c r="C997" s="36"/>
      <c r="D997" s="36"/>
      <c r="E997" s="50"/>
      <c r="F997" s="50"/>
      <c r="G997" s="105"/>
      <c r="H997" s="60"/>
      <c r="I997" s="60"/>
      <c r="J997" s="26"/>
      <c r="K997" s="26"/>
      <c r="L997" s="26"/>
      <c r="M997" s="26"/>
    </row>
    <row r="998" spans="1:13" ht="12.75">
      <c r="A998" s="35"/>
      <c r="B998" s="38"/>
      <c r="C998" s="36"/>
      <c r="D998" s="36"/>
      <c r="E998" s="50"/>
      <c r="F998" s="50"/>
      <c r="G998" s="105"/>
      <c r="H998" s="60"/>
      <c r="I998" s="60"/>
      <c r="J998" s="26"/>
      <c r="K998" s="26"/>
      <c r="L998" s="26"/>
      <c r="M998" s="26"/>
    </row>
    <row r="999" spans="1:13" ht="12.75">
      <c r="A999" s="35"/>
      <c r="B999" s="38"/>
      <c r="C999" s="36"/>
      <c r="D999" s="36"/>
      <c r="E999" s="50"/>
      <c r="F999" s="50"/>
      <c r="G999" s="105"/>
      <c r="H999" s="60"/>
      <c r="I999" s="60"/>
      <c r="J999" s="26"/>
      <c r="K999" s="26"/>
      <c r="L999" s="26"/>
      <c r="M999" s="26"/>
    </row>
    <row r="1000" spans="1:13" ht="12.75">
      <c r="A1000" s="35"/>
      <c r="B1000" s="38"/>
      <c r="C1000" s="36"/>
      <c r="D1000" s="36"/>
      <c r="E1000" s="50"/>
      <c r="F1000" s="50"/>
      <c r="G1000" s="105"/>
      <c r="H1000" s="60"/>
      <c r="I1000" s="60"/>
      <c r="J1000" s="26"/>
      <c r="K1000" s="26"/>
      <c r="L1000" s="26"/>
      <c r="M1000" s="26"/>
    </row>
    <row r="1001" spans="1:13" ht="12.75">
      <c r="A1001" s="35"/>
      <c r="B1001" s="38"/>
      <c r="C1001" s="36"/>
      <c r="D1001" s="36"/>
      <c r="E1001" s="50"/>
      <c r="F1001" s="50"/>
      <c r="G1001" s="105"/>
      <c r="H1001" s="60"/>
      <c r="I1001" s="60"/>
      <c r="J1001" s="26"/>
      <c r="K1001" s="26"/>
      <c r="L1001" s="26"/>
      <c r="M1001" s="26"/>
    </row>
    <row r="1002" spans="1:13" ht="12.75">
      <c r="A1002" s="35"/>
      <c r="B1002" s="38"/>
      <c r="C1002" s="36"/>
      <c r="D1002" s="36"/>
      <c r="E1002" s="50"/>
      <c r="F1002" s="50"/>
      <c r="G1002" s="105"/>
      <c r="H1002" s="60"/>
      <c r="I1002" s="60"/>
      <c r="J1002" s="26"/>
      <c r="K1002" s="26"/>
      <c r="L1002" s="26"/>
      <c r="M1002" s="26"/>
    </row>
    <row r="1003" spans="1:13" ht="12.75">
      <c r="A1003" s="35"/>
      <c r="B1003" s="38"/>
      <c r="C1003" s="36"/>
      <c r="D1003" s="36"/>
      <c r="E1003" s="50"/>
      <c r="F1003" s="50"/>
      <c r="G1003" s="105"/>
      <c r="H1003" s="60"/>
      <c r="I1003" s="60"/>
      <c r="J1003" s="26"/>
      <c r="K1003" s="26"/>
      <c r="L1003" s="26"/>
      <c r="M1003" s="26"/>
    </row>
    <row r="1004" spans="1:13" ht="12.75">
      <c r="A1004" s="35"/>
      <c r="B1004" s="38"/>
      <c r="C1004" s="36"/>
      <c r="D1004" s="36"/>
      <c r="E1004" s="50"/>
      <c r="F1004" s="50"/>
      <c r="G1004" s="105"/>
      <c r="H1004" s="60"/>
      <c r="I1004" s="60"/>
      <c r="J1004" s="26"/>
      <c r="K1004" s="26"/>
      <c r="L1004" s="26"/>
      <c r="M1004" s="26"/>
    </row>
    <row r="1005" spans="1:13" ht="12.75">
      <c r="A1005" s="35"/>
      <c r="B1005" s="38"/>
      <c r="C1005" s="36"/>
      <c r="D1005" s="36"/>
      <c r="E1005" s="50"/>
      <c r="F1005" s="50"/>
      <c r="G1005" s="105"/>
      <c r="H1005" s="60"/>
      <c r="I1005" s="60"/>
      <c r="J1005" s="26"/>
      <c r="K1005" s="26"/>
      <c r="L1005" s="26"/>
      <c r="M1005" s="26"/>
    </row>
    <row r="1006" spans="1:13" ht="12.75">
      <c r="A1006" s="35"/>
      <c r="B1006" s="38"/>
      <c r="C1006" s="36"/>
      <c r="D1006" s="36"/>
      <c r="E1006" s="50"/>
      <c r="F1006" s="50"/>
      <c r="G1006" s="105"/>
      <c r="H1006" s="60"/>
      <c r="I1006" s="60"/>
      <c r="J1006" s="26"/>
      <c r="K1006" s="26"/>
      <c r="L1006" s="26"/>
      <c r="M1006" s="26"/>
    </row>
    <row r="1007" spans="1:13" ht="12.75">
      <c r="A1007" s="35"/>
      <c r="B1007" s="38"/>
      <c r="C1007" s="36"/>
      <c r="D1007" s="36"/>
      <c r="E1007" s="50"/>
      <c r="F1007" s="50"/>
      <c r="G1007" s="105"/>
      <c r="H1007" s="60"/>
      <c r="I1007" s="60"/>
      <c r="J1007" s="26"/>
      <c r="K1007" s="26"/>
      <c r="L1007" s="26"/>
      <c r="M1007" s="26"/>
    </row>
    <row r="1008" spans="1:13" ht="12.75">
      <c r="A1008" s="35"/>
      <c r="B1008" s="38"/>
      <c r="C1008" s="36"/>
      <c r="D1008" s="36"/>
      <c r="E1008" s="50"/>
      <c r="F1008" s="50"/>
      <c r="G1008" s="105"/>
      <c r="H1008" s="60"/>
      <c r="I1008" s="60"/>
      <c r="J1008" s="26"/>
      <c r="K1008" s="26"/>
      <c r="L1008" s="26"/>
      <c r="M1008" s="26"/>
    </row>
    <row r="1009" spans="1:13" ht="12.75">
      <c r="A1009" s="35"/>
      <c r="B1009" s="38"/>
      <c r="C1009" s="36"/>
      <c r="D1009" s="36"/>
      <c r="E1009" s="50"/>
      <c r="F1009" s="50"/>
      <c r="G1009" s="105"/>
      <c r="H1009" s="60"/>
      <c r="I1009" s="60"/>
      <c r="J1009" s="26"/>
      <c r="K1009" s="26"/>
      <c r="L1009" s="26"/>
      <c r="M1009" s="26"/>
    </row>
    <row r="1010" spans="1:13" ht="12.75">
      <c r="A1010" s="35"/>
      <c r="B1010" s="38"/>
      <c r="C1010" s="36"/>
      <c r="D1010" s="36"/>
      <c r="E1010" s="50"/>
      <c r="F1010" s="50"/>
      <c r="G1010" s="105"/>
      <c r="H1010" s="60"/>
      <c r="I1010" s="60"/>
      <c r="J1010" s="26"/>
      <c r="K1010" s="26"/>
      <c r="L1010" s="26"/>
      <c r="M1010" s="26"/>
    </row>
    <row r="1011" spans="1:13" ht="12.75">
      <c r="A1011" s="35"/>
      <c r="B1011" s="38"/>
      <c r="C1011" s="36"/>
      <c r="D1011" s="36"/>
      <c r="E1011" s="50"/>
      <c r="F1011" s="50"/>
      <c r="G1011" s="105"/>
      <c r="H1011" s="60"/>
      <c r="I1011" s="60"/>
      <c r="J1011" s="26"/>
      <c r="K1011" s="26"/>
      <c r="L1011" s="26"/>
      <c r="M1011" s="26"/>
    </row>
    <row r="1012" spans="1:13" ht="12.75">
      <c r="A1012" s="35"/>
      <c r="B1012" s="38"/>
      <c r="C1012" s="36"/>
      <c r="D1012" s="36"/>
      <c r="E1012" s="50"/>
      <c r="F1012" s="50"/>
      <c r="G1012" s="105"/>
      <c r="H1012" s="60"/>
      <c r="I1012" s="60"/>
      <c r="J1012" s="26"/>
      <c r="K1012" s="26"/>
      <c r="L1012" s="26"/>
      <c r="M1012" s="26"/>
    </row>
    <row r="1013" spans="1:13" ht="12.75">
      <c r="A1013" s="35"/>
      <c r="B1013" s="38"/>
      <c r="C1013" s="36"/>
      <c r="D1013" s="36"/>
      <c r="E1013" s="50"/>
      <c r="F1013" s="50"/>
      <c r="G1013" s="105"/>
      <c r="H1013" s="60"/>
      <c r="I1013" s="60"/>
      <c r="J1013" s="26"/>
      <c r="K1013" s="26"/>
      <c r="L1013" s="26"/>
      <c r="M1013" s="26"/>
    </row>
    <row r="1014" spans="1:13" ht="12.75">
      <c r="A1014" s="35"/>
      <c r="B1014" s="38"/>
      <c r="C1014" s="36"/>
      <c r="D1014" s="36"/>
      <c r="E1014" s="50"/>
      <c r="F1014" s="50"/>
      <c r="G1014" s="105"/>
      <c r="H1014" s="60"/>
      <c r="I1014" s="60"/>
      <c r="J1014" s="26"/>
      <c r="K1014" s="26"/>
      <c r="L1014" s="26"/>
      <c r="M1014" s="26"/>
    </row>
    <row r="1015" spans="1:13" ht="12.75">
      <c r="A1015" s="35"/>
      <c r="B1015" s="38"/>
      <c r="C1015" s="36"/>
      <c r="D1015" s="36"/>
      <c r="E1015" s="50"/>
      <c r="F1015" s="50"/>
      <c r="G1015" s="105"/>
      <c r="H1015" s="60"/>
      <c r="I1015" s="60"/>
      <c r="J1015" s="26"/>
      <c r="K1015" s="26"/>
      <c r="L1015" s="26"/>
      <c r="M1015" s="26"/>
    </row>
    <row r="1016" spans="1:13" ht="12.75">
      <c r="A1016" s="35"/>
      <c r="B1016" s="38"/>
      <c r="C1016" s="36"/>
      <c r="D1016" s="36"/>
      <c r="E1016" s="50"/>
      <c r="F1016" s="50"/>
      <c r="G1016" s="105"/>
      <c r="H1016" s="60"/>
      <c r="I1016" s="60"/>
      <c r="J1016" s="26"/>
      <c r="K1016" s="26"/>
      <c r="L1016" s="26"/>
      <c r="M1016" s="26"/>
    </row>
    <row r="1017" spans="1:13" ht="12.75">
      <c r="A1017" s="35"/>
      <c r="B1017" s="38"/>
      <c r="C1017" s="36"/>
      <c r="D1017" s="36"/>
      <c r="E1017" s="50"/>
      <c r="F1017" s="50"/>
      <c r="G1017" s="105"/>
      <c r="H1017" s="60"/>
      <c r="I1017" s="60"/>
      <c r="J1017" s="26"/>
      <c r="K1017" s="26"/>
      <c r="L1017" s="26"/>
      <c r="M1017" s="26"/>
    </row>
    <row r="1018" spans="1:13" ht="12.75">
      <c r="A1018" s="35"/>
      <c r="B1018" s="38"/>
      <c r="C1018" s="36"/>
      <c r="D1018" s="36"/>
      <c r="E1018" s="50"/>
      <c r="F1018" s="50"/>
      <c r="G1018" s="105"/>
      <c r="H1018" s="60"/>
      <c r="I1018" s="60"/>
      <c r="J1018" s="26"/>
      <c r="K1018" s="26"/>
      <c r="L1018" s="26"/>
      <c r="M1018" s="26"/>
    </row>
    <row r="1019" spans="1:13" ht="12.75">
      <c r="A1019" s="35"/>
      <c r="B1019" s="38"/>
      <c r="C1019" s="36"/>
      <c r="D1019" s="36"/>
      <c r="E1019" s="50"/>
      <c r="F1019" s="50"/>
      <c r="G1019" s="105"/>
      <c r="H1019" s="60"/>
      <c r="I1019" s="60"/>
      <c r="J1019" s="26"/>
      <c r="K1019" s="26"/>
      <c r="L1019" s="26"/>
      <c r="M1019" s="26"/>
    </row>
    <row r="1020" spans="1:13" ht="12.75">
      <c r="A1020" s="35"/>
      <c r="B1020" s="38"/>
      <c r="C1020" s="36"/>
      <c r="D1020" s="36"/>
      <c r="E1020" s="50"/>
      <c r="F1020" s="50"/>
      <c r="G1020" s="105"/>
      <c r="H1020" s="60"/>
      <c r="I1020" s="60"/>
      <c r="J1020" s="26"/>
      <c r="K1020" s="26"/>
      <c r="L1020" s="26"/>
      <c r="M1020" s="26"/>
    </row>
    <row r="1021" spans="1:13" ht="12.75">
      <c r="A1021" s="35"/>
      <c r="B1021" s="38"/>
      <c r="C1021" s="36"/>
      <c r="D1021" s="36"/>
      <c r="E1021" s="50"/>
      <c r="F1021" s="50"/>
      <c r="G1021" s="105"/>
      <c r="H1021" s="60"/>
      <c r="I1021" s="60"/>
      <c r="J1021" s="26"/>
      <c r="K1021" s="26"/>
      <c r="L1021" s="26"/>
      <c r="M1021" s="26"/>
    </row>
    <row r="1022" spans="1:13" ht="12.75">
      <c r="A1022" s="35"/>
      <c r="B1022" s="38"/>
      <c r="C1022" s="36"/>
      <c r="D1022" s="36"/>
      <c r="E1022" s="50"/>
      <c r="F1022" s="50"/>
      <c r="G1022" s="105"/>
      <c r="H1022" s="60"/>
      <c r="I1022" s="60"/>
      <c r="J1022" s="26"/>
      <c r="K1022" s="26"/>
      <c r="L1022" s="26"/>
      <c r="M1022" s="26"/>
    </row>
    <row r="1023" spans="1:13" ht="12.75">
      <c r="A1023" s="35"/>
      <c r="B1023" s="38"/>
      <c r="C1023" s="36"/>
      <c r="D1023" s="36"/>
      <c r="E1023" s="50"/>
      <c r="F1023" s="50"/>
      <c r="G1023" s="105"/>
      <c r="H1023" s="60"/>
      <c r="I1023" s="60"/>
      <c r="J1023" s="26"/>
      <c r="K1023" s="26"/>
      <c r="L1023" s="26"/>
      <c r="M1023" s="26"/>
    </row>
    <row r="1024" spans="1:13" ht="12.75">
      <c r="A1024" s="35"/>
      <c r="B1024" s="38"/>
      <c r="C1024" s="36"/>
      <c r="D1024" s="36"/>
      <c r="E1024" s="50"/>
      <c r="F1024" s="50"/>
      <c r="G1024" s="105"/>
      <c r="H1024" s="60"/>
      <c r="I1024" s="60"/>
      <c r="J1024" s="26"/>
      <c r="K1024" s="26"/>
      <c r="L1024" s="26"/>
      <c r="M1024" s="26"/>
    </row>
    <row r="1025" spans="1:13" ht="12.75">
      <c r="A1025" s="35"/>
      <c r="B1025" s="38"/>
      <c r="C1025" s="36"/>
      <c r="D1025" s="36"/>
      <c r="E1025" s="50"/>
      <c r="F1025" s="50"/>
      <c r="G1025" s="105"/>
      <c r="H1025" s="60"/>
      <c r="I1025" s="60"/>
      <c r="J1025" s="26"/>
      <c r="K1025" s="26"/>
      <c r="L1025" s="26"/>
      <c r="M1025" s="26"/>
    </row>
    <row r="1026" spans="1:13" ht="12.75">
      <c r="A1026" s="35"/>
      <c r="B1026" s="38"/>
      <c r="C1026" s="36"/>
      <c r="D1026" s="36"/>
      <c r="E1026" s="50"/>
      <c r="F1026" s="50"/>
      <c r="G1026" s="105"/>
      <c r="H1026" s="60"/>
      <c r="I1026" s="60"/>
      <c r="J1026" s="26"/>
      <c r="K1026" s="26"/>
      <c r="L1026" s="26"/>
      <c r="M1026" s="26"/>
    </row>
    <row r="1027" spans="1:13" ht="12.75">
      <c r="A1027" s="35"/>
      <c r="B1027" s="38"/>
      <c r="C1027" s="36"/>
      <c r="D1027" s="36"/>
      <c r="E1027" s="50"/>
      <c r="F1027" s="50"/>
      <c r="G1027" s="105"/>
      <c r="H1027" s="60"/>
      <c r="I1027" s="60"/>
      <c r="J1027" s="26"/>
      <c r="K1027" s="26"/>
      <c r="L1027" s="26"/>
      <c r="M1027" s="26"/>
    </row>
    <row r="1028" spans="1:13" ht="12.75">
      <c r="A1028" s="35"/>
      <c r="B1028" s="38"/>
      <c r="C1028" s="36"/>
      <c r="D1028" s="36"/>
      <c r="E1028" s="50"/>
      <c r="F1028" s="50"/>
      <c r="G1028" s="105"/>
      <c r="H1028" s="60"/>
      <c r="I1028" s="60"/>
      <c r="J1028" s="26"/>
      <c r="K1028" s="26"/>
      <c r="L1028" s="26"/>
      <c r="M1028" s="26"/>
    </row>
    <row r="1029" spans="1:13" ht="12.75">
      <c r="A1029" s="35"/>
      <c r="B1029" s="38"/>
      <c r="C1029" s="36"/>
      <c r="D1029" s="36"/>
      <c r="E1029" s="50"/>
      <c r="F1029" s="50"/>
      <c r="G1029" s="105"/>
      <c r="H1029" s="60"/>
      <c r="I1029" s="60"/>
      <c r="J1029" s="26"/>
      <c r="K1029" s="26"/>
      <c r="L1029" s="26"/>
      <c r="M1029" s="26"/>
    </row>
    <row r="1030" spans="1:13" ht="12.75">
      <c r="A1030" s="35"/>
      <c r="B1030" s="38"/>
      <c r="C1030" s="36"/>
      <c r="D1030" s="36"/>
      <c r="E1030" s="50"/>
      <c r="F1030" s="50"/>
      <c r="G1030" s="105"/>
      <c r="H1030" s="60"/>
      <c r="I1030" s="60"/>
      <c r="J1030" s="26"/>
      <c r="K1030" s="26"/>
      <c r="L1030" s="26"/>
      <c r="M1030" s="26"/>
    </row>
    <row r="1031" spans="1:13" ht="12.75">
      <c r="A1031" s="35"/>
      <c r="B1031" s="38"/>
      <c r="C1031" s="36"/>
      <c r="D1031" s="36"/>
      <c r="E1031" s="50"/>
      <c r="F1031" s="50"/>
      <c r="G1031" s="105"/>
      <c r="H1031" s="60"/>
      <c r="I1031" s="60"/>
      <c r="J1031" s="26"/>
      <c r="K1031" s="26"/>
      <c r="L1031" s="26"/>
      <c r="M1031" s="26"/>
    </row>
    <row r="1032" spans="1:13" ht="12.75">
      <c r="A1032" s="35"/>
      <c r="B1032" s="38"/>
      <c r="C1032" s="36"/>
      <c r="D1032" s="36"/>
      <c r="E1032" s="50"/>
      <c r="F1032" s="50"/>
      <c r="G1032" s="105"/>
      <c r="H1032" s="60"/>
      <c r="I1032" s="60"/>
      <c r="J1032" s="26"/>
      <c r="K1032" s="26"/>
      <c r="L1032" s="26"/>
      <c r="M1032" s="26"/>
    </row>
    <row r="1033" spans="1:13" ht="12.75">
      <c r="A1033" s="35"/>
      <c r="B1033" s="38"/>
      <c r="C1033" s="36"/>
      <c r="D1033" s="36"/>
      <c r="E1033" s="50"/>
      <c r="F1033" s="50"/>
      <c r="G1033" s="105"/>
      <c r="H1033" s="60"/>
      <c r="I1033" s="60"/>
      <c r="J1033" s="26"/>
      <c r="K1033" s="26"/>
      <c r="L1033" s="26"/>
      <c r="M1033" s="26"/>
    </row>
    <row r="1034" spans="1:13" ht="12.75">
      <c r="A1034" s="35"/>
      <c r="B1034" s="38"/>
      <c r="C1034" s="36"/>
      <c r="D1034" s="36"/>
      <c r="E1034" s="50"/>
      <c r="F1034" s="50"/>
      <c r="G1034" s="105"/>
      <c r="H1034" s="60"/>
      <c r="I1034" s="60"/>
      <c r="J1034" s="26"/>
      <c r="K1034" s="26"/>
      <c r="L1034" s="26"/>
      <c r="M1034" s="26"/>
    </row>
    <row r="1035" spans="1:13" ht="12.75">
      <c r="A1035" s="35"/>
      <c r="B1035" s="38"/>
      <c r="C1035" s="36"/>
      <c r="D1035" s="36"/>
      <c r="E1035" s="50"/>
      <c r="F1035" s="50"/>
      <c r="G1035" s="105"/>
      <c r="H1035" s="60"/>
      <c r="I1035" s="60"/>
      <c r="J1035" s="26"/>
      <c r="K1035" s="26"/>
      <c r="L1035" s="26"/>
      <c r="M1035" s="26"/>
    </row>
    <row r="1036" spans="1:13" ht="12.75">
      <c r="A1036" s="35"/>
      <c r="B1036" s="38"/>
      <c r="C1036" s="36"/>
      <c r="D1036" s="36"/>
      <c r="E1036" s="50"/>
      <c r="F1036" s="50"/>
      <c r="G1036" s="105"/>
      <c r="H1036" s="60"/>
      <c r="I1036" s="60"/>
      <c r="J1036" s="26"/>
      <c r="K1036" s="26"/>
      <c r="L1036" s="26"/>
      <c r="M1036" s="26"/>
    </row>
    <row r="1037" spans="1:13" ht="12.75">
      <c r="A1037" s="35"/>
      <c r="B1037" s="38"/>
      <c r="C1037" s="36"/>
      <c r="D1037" s="36"/>
      <c r="E1037" s="50"/>
      <c r="F1037" s="50"/>
      <c r="G1037" s="105"/>
      <c r="H1037" s="60"/>
      <c r="I1037" s="60"/>
      <c r="J1037" s="26"/>
      <c r="K1037" s="26"/>
      <c r="L1037" s="26"/>
      <c r="M1037" s="26"/>
    </row>
    <row r="1038" spans="1:13" ht="12.75">
      <c r="A1038" s="35"/>
      <c r="B1038" s="38"/>
      <c r="C1038" s="36"/>
      <c r="D1038" s="36"/>
      <c r="E1038" s="50"/>
      <c r="F1038" s="50"/>
      <c r="G1038" s="105"/>
      <c r="H1038" s="60"/>
      <c r="I1038" s="60"/>
      <c r="J1038" s="26"/>
      <c r="K1038" s="26"/>
      <c r="L1038" s="26"/>
      <c r="M1038" s="26"/>
    </row>
    <row r="1039" spans="1:13" ht="12.75">
      <c r="A1039" s="35"/>
      <c r="B1039" s="38"/>
      <c r="C1039" s="36"/>
      <c r="D1039" s="36"/>
      <c r="E1039" s="50"/>
      <c r="F1039" s="50"/>
      <c r="G1039" s="105"/>
      <c r="H1039" s="60"/>
      <c r="I1039" s="60"/>
      <c r="J1039" s="26"/>
      <c r="K1039" s="26"/>
      <c r="L1039" s="26"/>
      <c r="M1039" s="26"/>
    </row>
    <row r="1040" spans="1:13" ht="12.75">
      <c r="A1040" s="35"/>
      <c r="B1040" s="38"/>
      <c r="C1040" s="36"/>
      <c r="D1040" s="36"/>
      <c r="E1040" s="50"/>
      <c r="F1040" s="50"/>
      <c r="G1040" s="105"/>
      <c r="H1040" s="60"/>
      <c r="I1040" s="60"/>
      <c r="J1040" s="26"/>
      <c r="K1040" s="26"/>
      <c r="L1040" s="26"/>
      <c r="M1040" s="26"/>
    </row>
    <row r="1041" spans="1:13" ht="12.75">
      <c r="A1041" s="35"/>
      <c r="B1041" s="38"/>
      <c r="C1041" s="36"/>
      <c r="D1041" s="36"/>
      <c r="E1041" s="50"/>
      <c r="F1041" s="50"/>
      <c r="G1041" s="105"/>
      <c r="H1041" s="60"/>
      <c r="I1041" s="60"/>
      <c r="J1041" s="26"/>
      <c r="K1041" s="26"/>
      <c r="L1041" s="26"/>
      <c r="M1041" s="26"/>
    </row>
    <row r="1042" spans="1:13" ht="12.75">
      <c r="A1042" s="35"/>
      <c r="B1042" s="38"/>
      <c r="C1042" s="36"/>
      <c r="D1042" s="36"/>
      <c r="E1042" s="50"/>
      <c r="F1042" s="50"/>
      <c r="G1042" s="105"/>
      <c r="H1042" s="60"/>
      <c r="I1042" s="60"/>
      <c r="J1042" s="26"/>
      <c r="K1042" s="26"/>
      <c r="L1042" s="26"/>
      <c r="M1042" s="26"/>
    </row>
    <row r="1043" spans="1:13" ht="12.75">
      <c r="A1043" s="35"/>
      <c r="B1043" s="38"/>
      <c r="C1043" s="36"/>
      <c r="D1043" s="36"/>
      <c r="E1043" s="50"/>
      <c r="F1043" s="50"/>
      <c r="G1043" s="105"/>
      <c r="H1043" s="60"/>
      <c r="I1043" s="60"/>
      <c r="J1043" s="26"/>
      <c r="K1043" s="26"/>
      <c r="L1043" s="26"/>
      <c r="M1043" s="26"/>
    </row>
    <row r="1044" spans="1:13" ht="12.75">
      <c r="A1044" s="35"/>
      <c r="B1044" s="38"/>
      <c r="C1044" s="36"/>
      <c r="D1044" s="36"/>
      <c r="E1044" s="50"/>
      <c r="F1044" s="50"/>
      <c r="G1044" s="105"/>
      <c r="H1044" s="60"/>
      <c r="I1044" s="60"/>
      <c r="J1044" s="26"/>
      <c r="K1044" s="26"/>
      <c r="L1044" s="26"/>
      <c r="M1044" s="26"/>
    </row>
    <row r="1045" spans="1:13" ht="12.75">
      <c r="A1045" s="35"/>
      <c r="B1045" s="38"/>
      <c r="C1045" s="36"/>
      <c r="D1045" s="36"/>
      <c r="E1045" s="50"/>
      <c r="F1045" s="50"/>
      <c r="G1045" s="105"/>
      <c r="H1045" s="60"/>
      <c r="I1045" s="60"/>
      <c r="J1045" s="26"/>
      <c r="K1045" s="26"/>
      <c r="L1045" s="26"/>
      <c r="M1045" s="26"/>
    </row>
    <row r="1046" spans="1:13" ht="12.75">
      <c r="A1046" s="35"/>
      <c r="B1046" s="38"/>
      <c r="C1046" s="36"/>
      <c r="D1046" s="36"/>
      <c r="E1046" s="50"/>
      <c r="F1046" s="50"/>
      <c r="G1046" s="105"/>
      <c r="H1046" s="60"/>
      <c r="I1046" s="60"/>
      <c r="J1046" s="26"/>
      <c r="K1046" s="26"/>
      <c r="L1046" s="26"/>
      <c r="M1046" s="26"/>
    </row>
    <row r="1047" spans="1:13" ht="12.75">
      <c r="A1047" s="35"/>
      <c r="B1047" s="38"/>
      <c r="C1047" s="36"/>
      <c r="D1047" s="36"/>
      <c r="E1047" s="50"/>
      <c r="F1047" s="50"/>
      <c r="G1047" s="105"/>
      <c r="H1047" s="60"/>
      <c r="I1047" s="60"/>
      <c r="J1047" s="26"/>
      <c r="K1047" s="26"/>
      <c r="L1047" s="26"/>
      <c r="M1047" s="26"/>
    </row>
    <row r="1048" spans="1:13" ht="12.75">
      <c r="A1048" s="35"/>
      <c r="B1048" s="38"/>
      <c r="C1048" s="36"/>
      <c r="D1048" s="36"/>
      <c r="E1048" s="50"/>
      <c r="F1048" s="50"/>
      <c r="G1048" s="105"/>
      <c r="H1048" s="60"/>
      <c r="I1048" s="60"/>
      <c r="J1048" s="26"/>
      <c r="K1048" s="26"/>
      <c r="L1048" s="26"/>
      <c r="M1048" s="26"/>
    </row>
    <row r="1049" spans="1:13" ht="12.75">
      <c r="A1049" s="35"/>
      <c r="B1049" s="38"/>
      <c r="C1049" s="36"/>
      <c r="D1049" s="36"/>
      <c r="E1049" s="50"/>
      <c r="F1049" s="50"/>
      <c r="G1049" s="105"/>
      <c r="H1049" s="60"/>
      <c r="I1049" s="60"/>
      <c r="J1049" s="26"/>
      <c r="K1049" s="26"/>
      <c r="L1049" s="26"/>
      <c r="M1049" s="26"/>
    </row>
    <row r="1050" spans="1:13" ht="12.75">
      <c r="A1050" s="35"/>
      <c r="B1050" s="38"/>
      <c r="C1050" s="36"/>
      <c r="D1050" s="36"/>
      <c r="E1050" s="50"/>
      <c r="F1050" s="50"/>
      <c r="G1050" s="105"/>
      <c r="H1050" s="60"/>
      <c r="I1050" s="60"/>
      <c r="J1050" s="26"/>
      <c r="K1050" s="26"/>
      <c r="L1050" s="26"/>
      <c r="M1050" s="26"/>
    </row>
    <row r="1051" spans="1:13" ht="12.75">
      <c r="A1051" s="35"/>
      <c r="B1051" s="38"/>
      <c r="C1051" s="36"/>
      <c r="D1051" s="36"/>
      <c r="E1051" s="50"/>
      <c r="F1051" s="50"/>
      <c r="G1051" s="105"/>
      <c r="H1051" s="60"/>
      <c r="I1051" s="60"/>
      <c r="J1051" s="26"/>
      <c r="K1051" s="26"/>
      <c r="L1051" s="26"/>
      <c r="M1051" s="26"/>
    </row>
    <row r="1052" spans="1:13" ht="12.75">
      <c r="A1052" s="35"/>
      <c r="B1052" s="38"/>
      <c r="C1052" s="36"/>
      <c r="D1052" s="36"/>
      <c r="E1052" s="50"/>
      <c r="F1052" s="50"/>
      <c r="G1052" s="105"/>
      <c r="H1052" s="60"/>
      <c r="I1052" s="60"/>
      <c r="J1052" s="26"/>
      <c r="K1052" s="26"/>
      <c r="L1052" s="26"/>
      <c r="M1052" s="26"/>
    </row>
    <row r="1053" spans="1:13" ht="12.75">
      <c r="A1053" s="35"/>
      <c r="B1053" s="38"/>
      <c r="C1053" s="36"/>
      <c r="D1053" s="36"/>
      <c r="E1053" s="50"/>
      <c r="F1053" s="50"/>
      <c r="G1053" s="105"/>
      <c r="H1053" s="60"/>
      <c r="I1053" s="60"/>
      <c r="J1053" s="26"/>
      <c r="K1053" s="26"/>
      <c r="L1053" s="26"/>
      <c r="M1053" s="26"/>
    </row>
    <row r="1054" spans="1:13" ht="12.75">
      <c r="A1054" s="35"/>
      <c r="B1054" s="38"/>
      <c r="C1054" s="36"/>
      <c r="D1054" s="36"/>
      <c r="E1054" s="50"/>
      <c r="F1054" s="50"/>
      <c r="G1054" s="105"/>
      <c r="H1054" s="60"/>
      <c r="I1054" s="60"/>
      <c r="J1054" s="26"/>
      <c r="K1054" s="26"/>
      <c r="L1054" s="26"/>
      <c r="M1054" s="26"/>
    </row>
    <row r="1055" spans="1:13" ht="12.75">
      <c r="A1055" s="35"/>
      <c r="B1055" s="38"/>
      <c r="C1055" s="36"/>
      <c r="D1055" s="36"/>
      <c r="E1055" s="50"/>
      <c r="F1055" s="50"/>
      <c r="G1055" s="105"/>
      <c r="H1055" s="60"/>
      <c r="I1055" s="60"/>
      <c r="J1055" s="26"/>
      <c r="K1055" s="26"/>
      <c r="L1055" s="26"/>
      <c r="M1055" s="26"/>
    </row>
    <row r="1056" spans="1:13" ht="12.75">
      <c r="A1056" s="35"/>
      <c r="B1056" s="38"/>
      <c r="C1056" s="36"/>
      <c r="D1056" s="36"/>
      <c r="E1056" s="50"/>
      <c r="F1056" s="50"/>
      <c r="G1056" s="105"/>
      <c r="H1056" s="60"/>
      <c r="I1056" s="60"/>
      <c r="J1056" s="26"/>
      <c r="K1056" s="26"/>
      <c r="L1056" s="26"/>
      <c r="M1056" s="26"/>
    </row>
    <row r="1057" spans="1:13" ht="12.75">
      <c r="A1057" s="35"/>
      <c r="B1057" s="38"/>
      <c r="C1057" s="36"/>
      <c r="D1057" s="36"/>
      <c r="E1057" s="50"/>
      <c r="F1057" s="50"/>
      <c r="G1057" s="105"/>
      <c r="H1057" s="60"/>
      <c r="I1057" s="60"/>
      <c r="J1057" s="26"/>
      <c r="K1057" s="26"/>
      <c r="L1057" s="26"/>
      <c r="M1057" s="26"/>
    </row>
    <row r="1058" spans="1:13" ht="12.75">
      <c r="A1058" s="35"/>
      <c r="B1058" s="38"/>
      <c r="C1058" s="36"/>
      <c r="D1058" s="36"/>
      <c r="E1058" s="50"/>
      <c r="F1058" s="50"/>
      <c r="G1058" s="105"/>
      <c r="H1058" s="60"/>
      <c r="I1058" s="60"/>
      <c r="J1058" s="26"/>
      <c r="K1058" s="26"/>
      <c r="L1058" s="26"/>
      <c r="M1058" s="26"/>
    </row>
    <row r="1059" spans="1:13" ht="12.75">
      <c r="A1059" s="35"/>
      <c r="B1059" s="38"/>
      <c r="C1059" s="36"/>
      <c r="D1059" s="36"/>
      <c r="E1059" s="50"/>
      <c r="F1059" s="50"/>
      <c r="G1059" s="105"/>
      <c r="H1059" s="60"/>
      <c r="I1059" s="60"/>
      <c r="J1059" s="26"/>
      <c r="K1059" s="26"/>
      <c r="L1059" s="26"/>
      <c r="M1059" s="26"/>
    </row>
    <row r="1060" spans="1:13" ht="12.75">
      <c r="A1060" s="35"/>
      <c r="B1060" s="38"/>
      <c r="C1060" s="36"/>
      <c r="D1060" s="36"/>
      <c r="E1060" s="50"/>
      <c r="F1060" s="50"/>
      <c r="G1060" s="105"/>
      <c r="H1060" s="60"/>
      <c r="I1060" s="60"/>
      <c r="J1060" s="26"/>
      <c r="K1060" s="26"/>
      <c r="L1060" s="26"/>
      <c r="M1060" s="26"/>
    </row>
    <row r="1061" spans="1:13" ht="12.75">
      <c r="A1061" s="35"/>
      <c r="B1061" s="38"/>
      <c r="C1061" s="36"/>
      <c r="D1061" s="36"/>
      <c r="E1061" s="50"/>
      <c r="F1061" s="50"/>
      <c r="G1061" s="105"/>
      <c r="H1061" s="60"/>
      <c r="I1061" s="60"/>
      <c r="J1061" s="26"/>
      <c r="K1061" s="26"/>
      <c r="L1061" s="26"/>
      <c r="M1061" s="26"/>
    </row>
    <row r="1062" spans="1:13" ht="12.75">
      <c r="A1062" s="35"/>
      <c r="B1062" s="38"/>
      <c r="C1062" s="36"/>
      <c r="D1062" s="36"/>
      <c r="E1062" s="50"/>
      <c r="F1062" s="50"/>
      <c r="G1062" s="105"/>
      <c r="H1062" s="60"/>
      <c r="I1062" s="60"/>
      <c r="J1062" s="26"/>
      <c r="K1062" s="26"/>
      <c r="L1062" s="26"/>
      <c r="M1062" s="26"/>
    </row>
    <row r="1063" spans="1:13" ht="12.75">
      <c r="A1063" s="35"/>
      <c r="B1063" s="38"/>
      <c r="C1063" s="36"/>
      <c r="D1063" s="36"/>
      <c r="E1063" s="50"/>
      <c r="F1063" s="50"/>
      <c r="G1063" s="105"/>
      <c r="H1063" s="60"/>
      <c r="I1063" s="60"/>
      <c r="J1063" s="26"/>
      <c r="K1063" s="26"/>
      <c r="L1063" s="26"/>
      <c r="M1063" s="26"/>
    </row>
    <row r="1064" spans="1:13" ht="12.75">
      <c r="A1064" s="35"/>
      <c r="B1064" s="38"/>
      <c r="C1064" s="36"/>
      <c r="D1064" s="36"/>
      <c r="E1064" s="50"/>
      <c r="F1064" s="50"/>
      <c r="G1064" s="105"/>
      <c r="H1064" s="60"/>
      <c r="I1064" s="60"/>
      <c r="J1064" s="26"/>
      <c r="K1064" s="26"/>
      <c r="L1064" s="26"/>
      <c r="M1064" s="26"/>
    </row>
    <row r="1065" spans="1:13" ht="12.75">
      <c r="A1065" s="35"/>
      <c r="B1065" s="38"/>
      <c r="C1065" s="36"/>
      <c r="D1065" s="36"/>
      <c r="E1065" s="50"/>
      <c r="F1065" s="50"/>
      <c r="G1065" s="105"/>
      <c r="H1065" s="60"/>
      <c r="I1065" s="60"/>
      <c r="J1065" s="26"/>
      <c r="K1065" s="26"/>
      <c r="L1065" s="26"/>
      <c r="M1065" s="26"/>
    </row>
    <row r="1066" spans="1:13" ht="12.75">
      <c r="A1066" s="35"/>
      <c r="B1066" s="38"/>
      <c r="C1066" s="36"/>
      <c r="D1066" s="36"/>
      <c r="E1066" s="50"/>
      <c r="F1066" s="50"/>
      <c r="G1066" s="105"/>
      <c r="H1066" s="60"/>
      <c r="I1066" s="60"/>
      <c r="J1066" s="26"/>
      <c r="K1066" s="26"/>
      <c r="L1066" s="26"/>
      <c r="M1066" s="26"/>
    </row>
    <row r="1067" spans="1:13" ht="12.75">
      <c r="A1067" s="35"/>
      <c r="B1067" s="38"/>
      <c r="C1067" s="36"/>
      <c r="D1067" s="36"/>
      <c r="E1067" s="50"/>
      <c r="F1067" s="50"/>
      <c r="G1067" s="105"/>
      <c r="H1067" s="60"/>
      <c r="I1067" s="60"/>
      <c r="J1067" s="26"/>
      <c r="K1067" s="26"/>
      <c r="L1067" s="26"/>
      <c r="M1067" s="26"/>
    </row>
    <row r="1068" spans="1:13" ht="12.75">
      <c r="A1068" s="35"/>
      <c r="B1068" s="38"/>
      <c r="C1068" s="36"/>
      <c r="D1068" s="36"/>
      <c r="E1068" s="50"/>
      <c r="F1068" s="50"/>
      <c r="G1068" s="105"/>
      <c r="H1068" s="60"/>
      <c r="I1068" s="60"/>
      <c r="J1068" s="26"/>
      <c r="K1068" s="26"/>
      <c r="L1068" s="26"/>
      <c r="M1068" s="26"/>
    </row>
    <row r="1069" spans="1:13" ht="12.75">
      <c r="A1069" s="35"/>
      <c r="B1069" s="38"/>
      <c r="C1069" s="36"/>
      <c r="D1069" s="36"/>
      <c r="E1069" s="50"/>
      <c r="F1069" s="50"/>
      <c r="G1069" s="105"/>
      <c r="H1069" s="60"/>
      <c r="I1069" s="60"/>
      <c r="J1069" s="26"/>
      <c r="K1069" s="26"/>
      <c r="L1069" s="26"/>
      <c r="M1069" s="26"/>
    </row>
    <row r="1070" spans="1:13" ht="12.75">
      <c r="A1070" s="35"/>
      <c r="B1070" s="38"/>
      <c r="C1070" s="36"/>
      <c r="D1070" s="36"/>
      <c r="E1070" s="50"/>
      <c r="F1070" s="50"/>
      <c r="G1070" s="105"/>
      <c r="H1070" s="60"/>
      <c r="I1070" s="60"/>
      <c r="J1070" s="26"/>
      <c r="K1070" s="26"/>
      <c r="L1070" s="26"/>
      <c r="M1070" s="26"/>
    </row>
    <row r="1071" spans="1:13" ht="12.75">
      <c r="A1071" s="35"/>
      <c r="B1071" s="38"/>
      <c r="C1071" s="36"/>
      <c r="D1071" s="36"/>
      <c r="E1071" s="50"/>
      <c r="F1071" s="50"/>
      <c r="G1071" s="105"/>
      <c r="H1071" s="60"/>
      <c r="I1071" s="60"/>
      <c r="J1071" s="26"/>
      <c r="K1071" s="26"/>
      <c r="L1071" s="26"/>
      <c r="M1071" s="26"/>
    </row>
    <row r="1072" spans="1:13" ht="12.75">
      <c r="A1072" s="35"/>
      <c r="B1072" s="38"/>
      <c r="C1072" s="36"/>
      <c r="D1072" s="36"/>
      <c r="E1072" s="50"/>
      <c r="F1072" s="50"/>
      <c r="G1072" s="105"/>
      <c r="H1072" s="60"/>
      <c r="I1072" s="60"/>
      <c r="J1072" s="26"/>
      <c r="K1072" s="26"/>
      <c r="L1072" s="26"/>
      <c r="M1072" s="26"/>
    </row>
    <row r="1073" spans="1:13" ht="12.75">
      <c r="A1073" s="35"/>
      <c r="B1073" s="38"/>
      <c r="C1073" s="36"/>
      <c r="D1073" s="36"/>
      <c r="E1073" s="50"/>
      <c r="F1073" s="50"/>
      <c r="G1073" s="105"/>
      <c r="H1073" s="60"/>
      <c r="I1073" s="60"/>
      <c r="J1073" s="26"/>
      <c r="K1073" s="26"/>
      <c r="L1073" s="26"/>
      <c r="M1073" s="26"/>
    </row>
    <row r="1074" spans="1:13" ht="12.75">
      <c r="A1074" s="35"/>
      <c r="B1074" s="38"/>
      <c r="C1074" s="36"/>
      <c r="D1074" s="36"/>
      <c r="E1074" s="50"/>
      <c r="F1074" s="50"/>
      <c r="G1074" s="105"/>
      <c r="H1074" s="60"/>
      <c r="I1074" s="60"/>
      <c r="J1074" s="26"/>
      <c r="K1074" s="26"/>
      <c r="L1074" s="26"/>
      <c r="M1074" s="26"/>
    </row>
    <row r="1075" spans="1:13" ht="12.75">
      <c r="A1075" s="35"/>
      <c r="B1075" s="38"/>
      <c r="C1075" s="36"/>
      <c r="D1075" s="36"/>
      <c r="E1075" s="50"/>
      <c r="F1075" s="50"/>
      <c r="G1075" s="105"/>
      <c r="H1075" s="60"/>
      <c r="I1075" s="60"/>
      <c r="J1075" s="26"/>
      <c r="K1075" s="26"/>
      <c r="L1075" s="26"/>
      <c r="M1075" s="26"/>
    </row>
    <row r="1076" spans="1:13" ht="12.75">
      <c r="A1076" s="35"/>
      <c r="B1076" s="38"/>
      <c r="C1076" s="36"/>
      <c r="D1076" s="36"/>
      <c r="E1076" s="50"/>
      <c r="F1076" s="50"/>
      <c r="G1076" s="105"/>
      <c r="H1076" s="60"/>
      <c r="I1076" s="60"/>
      <c r="J1076" s="26"/>
      <c r="K1076" s="26"/>
      <c r="L1076" s="26"/>
      <c r="M1076" s="26"/>
    </row>
    <row r="1077" spans="1:13" ht="12.75">
      <c r="A1077" s="35"/>
      <c r="B1077" s="38"/>
      <c r="C1077" s="36"/>
      <c r="D1077" s="36"/>
      <c r="E1077" s="50"/>
      <c r="F1077" s="50"/>
      <c r="G1077" s="105"/>
      <c r="H1077" s="60"/>
      <c r="I1077" s="60"/>
      <c r="J1077" s="26"/>
      <c r="K1077" s="26"/>
      <c r="L1077" s="26"/>
      <c r="M1077" s="26"/>
    </row>
    <row r="1078" spans="1:13" ht="12.75">
      <c r="A1078" s="35"/>
      <c r="B1078" s="38"/>
      <c r="C1078" s="36"/>
      <c r="D1078" s="36"/>
      <c r="E1078" s="50"/>
      <c r="F1078" s="50"/>
      <c r="G1078" s="105"/>
      <c r="H1078" s="60"/>
      <c r="I1078" s="60"/>
      <c r="J1078" s="26"/>
      <c r="K1078" s="26"/>
      <c r="L1078" s="26"/>
      <c r="M1078" s="26"/>
    </row>
    <row r="1079" spans="1:13" ht="12.75">
      <c r="A1079" s="35"/>
      <c r="B1079" s="38"/>
      <c r="C1079" s="36"/>
      <c r="D1079" s="36"/>
      <c r="E1079" s="50"/>
      <c r="F1079" s="50"/>
      <c r="G1079" s="105"/>
      <c r="H1079" s="60"/>
      <c r="I1079" s="60"/>
      <c r="J1079" s="26"/>
      <c r="K1079" s="26"/>
      <c r="L1079" s="26"/>
      <c r="M1079" s="26"/>
    </row>
    <row r="1080" spans="1:13" ht="12.75">
      <c r="A1080" s="35"/>
      <c r="B1080" s="38"/>
      <c r="C1080" s="36"/>
      <c r="D1080" s="36"/>
      <c r="E1080" s="50"/>
      <c r="F1080" s="50"/>
      <c r="G1080" s="105"/>
      <c r="H1080" s="60"/>
      <c r="I1080" s="60"/>
      <c r="J1080" s="26"/>
      <c r="K1080" s="26"/>
      <c r="L1080" s="26"/>
      <c r="M1080" s="26"/>
    </row>
    <row r="1081" spans="1:13" ht="12.75">
      <c r="A1081" s="35"/>
      <c r="B1081" s="38"/>
      <c r="C1081" s="36"/>
      <c r="D1081" s="36"/>
      <c r="E1081" s="50"/>
      <c r="F1081" s="50"/>
      <c r="G1081" s="105"/>
      <c r="H1081" s="60"/>
      <c r="I1081" s="60"/>
      <c r="J1081" s="26"/>
      <c r="K1081" s="26"/>
      <c r="L1081" s="26"/>
      <c r="M1081" s="26"/>
    </row>
    <row r="1082" spans="1:13" ht="12.75">
      <c r="A1082" s="35"/>
      <c r="B1082" s="38"/>
      <c r="C1082" s="36"/>
      <c r="D1082" s="36"/>
      <c r="E1082" s="50"/>
      <c r="F1082" s="50"/>
      <c r="G1082" s="105"/>
      <c r="H1082" s="60"/>
      <c r="I1082" s="60"/>
      <c r="J1082" s="26"/>
      <c r="K1082" s="26"/>
      <c r="L1082" s="26"/>
      <c r="M1082" s="26"/>
    </row>
    <row r="1083" spans="1:13" ht="12.75">
      <c r="A1083" s="35"/>
      <c r="B1083" s="38"/>
      <c r="C1083" s="36"/>
      <c r="D1083" s="36"/>
      <c r="E1083" s="50"/>
      <c r="F1083" s="50"/>
      <c r="G1083" s="105"/>
      <c r="H1083" s="60"/>
      <c r="I1083" s="60"/>
      <c r="J1083" s="26"/>
      <c r="K1083" s="26"/>
      <c r="L1083" s="26"/>
      <c r="M1083" s="26"/>
    </row>
    <row r="1084" spans="1:13" ht="12.75">
      <c r="A1084" s="35"/>
      <c r="B1084" s="38"/>
      <c r="C1084" s="36"/>
      <c r="D1084" s="36"/>
      <c r="E1084" s="50"/>
      <c r="F1084" s="50"/>
      <c r="G1084" s="105"/>
      <c r="H1084" s="60"/>
      <c r="I1084" s="60"/>
      <c r="J1084" s="26"/>
      <c r="K1084" s="26"/>
      <c r="L1084" s="26"/>
      <c r="M1084" s="26"/>
    </row>
    <row r="1085" spans="1:13" ht="12.75">
      <c r="A1085" s="35"/>
      <c r="B1085" s="38"/>
      <c r="C1085" s="36"/>
      <c r="D1085" s="36"/>
      <c r="E1085" s="50"/>
      <c r="F1085" s="50"/>
      <c r="G1085" s="105"/>
      <c r="H1085" s="60"/>
      <c r="I1085" s="60"/>
      <c r="J1085" s="26"/>
      <c r="K1085" s="26"/>
      <c r="L1085" s="26"/>
      <c r="M1085" s="26"/>
    </row>
    <row r="1086" spans="1:13" ht="12.75">
      <c r="A1086" s="35"/>
      <c r="B1086" s="38"/>
      <c r="C1086" s="36"/>
      <c r="D1086" s="36"/>
      <c r="E1086" s="50"/>
      <c r="F1086" s="50"/>
      <c r="G1086" s="105"/>
      <c r="H1086" s="60"/>
      <c r="I1086" s="60"/>
      <c r="J1086" s="26"/>
      <c r="K1086" s="26"/>
      <c r="L1086" s="26"/>
      <c r="M1086" s="26"/>
    </row>
    <row r="1087" spans="1:13" ht="12.75">
      <c r="A1087" s="35"/>
      <c r="B1087" s="38"/>
      <c r="C1087" s="36"/>
      <c r="D1087" s="36"/>
      <c r="E1087" s="50"/>
      <c r="F1087" s="50"/>
      <c r="G1087" s="105"/>
      <c r="H1087" s="60"/>
      <c r="I1087" s="60"/>
      <c r="J1087" s="26"/>
      <c r="K1087" s="26"/>
      <c r="L1087" s="26"/>
      <c r="M1087" s="26"/>
    </row>
    <row r="1088" spans="1:13" ht="12.75">
      <c r="A1088" s="35"/>
      <c r="B1088" s="38"/>
      <c r="C1088" s="36"/>
      <c r="D1088" s="36"/>
      <c r="E1088" s="50"/>
      <c r="F1088" s="50"/>
      <c r="G1088" s="105"/>
      <c r="H1088" s="60"/>
      <c r="I1088" s="60"/>
      <c r="J1088" s="26"/>
      <c r="K1088" s="26"/>
      <c r="L1088" s="26"/>
      <c r="M1088" s="26"/>
    </row>
    <row r="1089" spans="1:13" ht="12.75">
      <c r="A1089" s="35"/>
      <c r="B1089" s="38"/>
      <c r="C1089" s="36"/>
      <c r="D1089" s="36"/>
      <c r="E1089" s="50"/>
      <c r="F1089" s="50"/>
      <c r="G1089" s="105"/>
      <c r="H1089" s="60"/>
      <c r="I1089" s="60"/>
      <c r="J1089" s="26"/>
      <c r="K1089" s="26"/>
      <c r="L1089" s="26"/>
      <c r="M1089" s="26"/>
    </row>
    <row r="1090" spans="1:13" ht="12.75">
      <c r="A1090" s="35"/>
      <c r="B1090" s="38"/>
      <c r="C1090" s="36"/>
      <c r="D1090" s="36"/>
      <c r="E1090" s="50"/>
      <c r="F1090" s="50"/>
      <c r="G1090" s="105"/>
      <c r="H1090" s="60"/>
      <c r="I1090" s="60"/>
      <c r="J1090" s="26"/>
      <c r="K1090" s="26"/>
      <c r="L1090" s="26"/>
      <c r="M1090" s="26"/>
    </row>
    <row r="1091" spans="1:13" ht="12.75">
      <c r="A1091" s="35"/>
      <c r="B1091" s="38"/>
      <c r="C1091" s="36"/>
      <c r="D1091" s="36"/>
      <c r="E1091" s="50"/>
      <c r="F1091" s="50"/>
      <c r="G1091" s="105"/>
      <c r="H1091" s="60"/>
      <c r="I1091" s="60"/>
      <c r="J1091" s="26"/>
      <c r="K1091" s="26"/>
      <c r="L1091" s="26"/>
      <c r="M1091" s="26"/>
    </row>
    <row r="1092" spans="1:13" ht="12.75">
      <c r="A1092" s="35"/>
      <c r="B1092" s="38"/>
      <c r="C1092" s="36"/>
      <c r="D1092" s="36"/>
      <c r="E1092" s="50"/>
      <c r="F1092" s="50"/>
      <c r="G1092" s="105"/>
      <c r="H1092" s="60"/>
      <c r="I1092" s="60"/>
      <c r="J1092" s="26"/>
      <c r="K1092" s="26"/>
      <c r="L1092" s="26"/>
      <c r="M1092" s="26"/>
    </row>
    <row r="1093" spans="1:13" ht="12.75">
      <c r="A1093" s="35"/>
      <c r="B1093" s="38"/>
      <c r="C1093" s="36"/>
      <c r="D1093" s="36"/>
      <c r="E1093" s="50"/>
      <c r="F1093" s="50"/>
      <c r="G1093" s="105"/>
      <c r="H1093" s="60"/>
      <c r="I1093" s="60"/>
      <c r="J1093" s="26"/>
      <c r="K1093" s="26"/>
      <c r="L1093" s="26"/>
      <c r="M1093" s="26"/>
    </row>
    <row r="1094" spans="1:13" ht="12.75">
      <c r="A1094" s="35"/>
      <c r="B1094" s="38"/>
      <c r="C1094" s="36"/>
      <c r="D1094" s="36"/>
      <c r="E1094" s="50"/>
      <c r="F1094" s="50"/>
      <c r="G1094" s="105"/>
      <c r="H1094" s="60"/>
      <c r="I1094" s="60"/>
      <c r="J1094" s="26"/>
      <c r="K1094" s="26"/>
      <c r="L1094" s="26"/>
      <c r="M1094" s="26"/>
    </row>
    <row r="1095" spans="1:13" ht="12.75">
      <c r="A1095" s="35"/>
      <c r="B1095" s="38"/>
      <c r="C1095" s="36"/>
      <c r="D1095" s="36"/>
      <c r="E1095" s="50"/>
      <c r="F1095" s="50"/>
      <c r="G1095" s="105"/>
      <c r="H1095" s="60"/>
      <c r="I1095" s="60"/>
      <c r="J1095" s="26"/>
      <c r="K1095" s="26"/>
      <c r="L1095" s="26"/>
      <c r="M1095" s="26"/>
    </row>
    <row r="1096" spans="1:13" ht="12.75">
      <c r="A1096" s="35"/>
      <c r="B1096" s="38"/>
      <c r="C1096" s="36"/>
      <c r="D1096" s="36"/>
      <c r="E1096" s="50"/>
      <c r="F1096" s="50"/>
      <c r="G1096" s="105"/>
      <c r="H1096" s="60"/>
      <c r="I1096" s="60"/>
      <c r="J1096" s="26"/>
      <c r="K1096" s="26"/>
      <c r="L1096" s="26"/>
      <c r="M1096" s="26"/>
    </row>
    <row r="1097" spans="1:13" ht="12.75">
      <c r="A1097" s="35"/>
      <c r="B1097" s="38"/>
      <c r="C1097" s="36"/>
      <c r="D1097" s="36"/>
      <c r="E1097" s="50"/>
      <c r="F1097" s="50"/>
      <c r="G1097" s="105"/>
      <c r="H1097" s="60"/>
      <c r="I1097" s="60"/>
      <c r="J1097" s="26"/>
      <c r="K1097" s="26"/>
      <c r="L1097" s="26"/>
      <c r="M1097" s="26"/>
    </row>
    <row r="1098" spans="1:13" ht="12.75">
      <c r="A1098" s="35"/>
      <c r="B1098" s="38"/>
      <c r="C1098" s="36"/>
      <c r="D1098" s="36"/>
      <c r="E1098" s="50"/>
      <c r="F1098" s="50"/>
      <c r="G1098" s="105"/>
      <c r="H1098" s="60"/>
      <c r="I1098" s="60"/>
      <c r="J1098" s="26"/>
      <c r="K1098" s="26"/>
      <c r="L1098" s="26"/>
      <c r="M1098" s="26"/>
    </row>
    <row r="1099" spans="1:13" ht="12.75">
      <c r="A1099" s="35"/>
      <c r="B1099" s="38"/>
      <c r="C1099" s="36"/>
      <c r="D1099" s="36"/>
      <c r="E1099" s="50"/>
      <c r="F1099" s="50"/>
      <c r="G1099" s="105"/>
      <c r="H1099" s="60"/>
      <c r="I1099" s="60"/>
      <c r="J1099" s="26"/>
      <c r="K1099" s="26"/>
      <c r="L1099" s="26"/>
      <c r="M1099" s="26"/>
    </row>
    <row r="1100" spans="1:13" ht="12.75">
      <c r="A1100" s="35"/>
      <c r="B1100" s="38"/>
      <c r="C1100" s="36"/>
      <c r="D1100" s="36"/>
      <c r="E1100" s="50"/>
      <c r="F1100" s="50"/>
      <c r="G1100" s="105"/>
      <c r="H1100" s="60"/>
      <c r="I1100" s="60"/>
      <c r="J1100" s="26"/>
      <c r="K1100" s="26"/>
      <c r="L1100" s="26"/>
      <c r="M1100" s="26"/>
    </row>
    <row r="1101" spans="1:13" ht="12.75">
      <c r="A1101" s="35"/>
      <c r="B1101" s="38"/>
      <c r="C1101" s="36"/>
      <c r="D1101" s="36"/>
      <c r="E1101" s="50"/>
      <c r="F1101" s="50"/>
      <c r="G1101" s="105"/>
      <c r="H1101" s="60"/>
      <c r="I1101" s="60"/>
      <c r="J1101" s="26"/>
      <c r="K1101" s="26"/>
      <c r="L1101" s="26"/>
      <c r="M1101" s="26"/>
    </row>
    <row r="1102" spans="1:13" ht="12.75">
      <c r="A1102" s="35"/>
      <c r="B1102" s="38"/>
      <c r="C1102" s="36"/>
      <c r="D1102" s="36"/>
      <c r="E1102" s="50"/>
      <c r="F1102" s="50"/>
      <c r="G1102" s="105"/>
      <c r="H1102" s="60"/>
      <c r="I1102" s="60"/>
      <c r="J1102" s="26"/>
      <c r="K1102" s="26"/>
      <c r="L1102" s="26"/>
      <c r="M1102" s="26"/>
    </row>
    <row r="1103" spans="1:13" ht="12.75">
      <c r="A1103" s="35"/>
      <c r="B1103" s="38"/>
      <c r="C1103" s="36"/>
      <c r="D1103" s="36"/>
      <c r="E1103" s="50"/>
      <c r="F1103" s="50"/>
      <c r="G1103" s="105"/>
      <c r="H1103" s="60"/>
      <c r="I1103" s="60"/>
      <c r="J1103" s="26"/>
      <c r="K1103" s="26"/>
      <c r="L1103" s="26"/>
      <c r="M1103" s="26"/>
    </row>
    <row r="1104" spans="1:13" ht="12.75">
      <c r="A1104" s="35"/>
      <c r="B1104" s="38"/>
      <c r="C1104" s="36"/>
      <c r="D1104" s="36"/>
      <c r="E1104" s="50"/>
      <c r="F1104" s="50"/>
      <c r="G1104" s="105"/>
      <c r="H1104" s="60"/>
      <c r="I1104" s="60"/>
      <c r="J1104" s="26"/>
      <c r="K1104" s="26"/>
      <c r="L1104" s="26"/>
      <c r="M1104" s="26"/>
    </row>
    <row r="1105" spans="1:13" ht="12.75">
      <c r="A1105" s="35"/>
      <c r="B1105" s="38"/>
      <c r="C1105" s="36"/>
      <c r="D1105" s="36"/>
      <c r="E1105" s="50"/>
      <c r="F1105" s="50"/>
      <c r="G1105" s="105"/>
      <c r="H1105" s="60"/>
      <c r="I1105" s="60"/>
      <c r="J1105" s="26"/>
      <c r="K1105" s="26"/>
      <c r="L1105" s="26"/>
      <c r="M1105" s="26"/>
    </row>
    <row r="1106" spans="1:13" ht="12.75">
      <c r="A1106" s="35"/>
      <c r="B1106" s="38"/>
      <c r="C1106" s="36"/>
      <c r="D1106" s="36"/>
      <c r="E1106" s="50"/>
      <c r="F1106" s="50"/>
      <c r="G1106" s="105"/>
      <c r="H1106" s="60"/>
      <c r="I1106" s="60"/>
      <c r="J1106" s="26"/>
      <c r="K1106" s="26"/>
      <c r="L1106" s="26"/>
      <c r="M1106" s="26"/>
    </row>
    <row r="1107" spans="1:13" ht="12.75">
      <c r="A1107" s="35"/>
      <c r="B1107" s="38"/>
      <c r="C1107" s="36"/>
      <c r="D1107" s="36"/>
      <c r="E1107" s="50"/>
      <c r="F1107" s="50"/>
      <c r="G1107" s="105"/>
      <c r="H1107" s="60"/>
      <c r="I1107" s="60"/>
      <c r="J1107" s="26"/>
      <c r="K1107" s="26"/>
      <c r="L1107" s="26"/>
      <c r="M1107" s="26"/>
    </row>
    <row r="1108" spans="1:13" ht="12.75">
      <c r="A1108" s="35"/>
      <c r="B1108" s="38"/>
      <c r="C1108" s="36"/>
      <c r="D1108" s="36"/>
      <c r="E1108" s="50"/>
      <c r="F1108" s="50"/>
      <c r="G1108" s="105"/>
      <c r="H1108" s="60"/>
      <c r="I1108" s="60"/>
      <c r="J1108" s="26"/>
      <c r="K1108" s="26"/>
      <c r="L1108" s="26"/>
      <c r="M1108" s="26"/>
    </row>
    <row r="1109" spans="1:13" ht="12.75">
      <c r="A1109" s="35"/>
      <c r="B1109" s="38"/>
      <c r="C1109" s="36"/>
      <c r="D1109" s="36"/>
      <c r="E1109" s="50"/>
      <c r="F1109" s="50"/>
      <c r="G1109" s="105"/>
      <c r="H1109" s="60"/>
      <c r="I1109" s="60"/>
      <c r="J1109" s="26"/>
      <c r="K1109" s="26"/>
      <c r="L1109" s="26"/>
      <c r="M1109" s="26"/>
    </row>
    <row r="1110" spans="1:13" ht="12.75">
      <c r="A1110" s="35"/>
      <c r="B1110" s="38"/>
      <c r="C1110" s="36"/>
      <c r="D1110" s="36"/>
      <c r="E1110" s="50"/>
      <c r="F1110" s="50"/>
      <c r="G1110" s="105"/>
      <c r="H1110" s="60"/>
      <c r="I1110" s="60"/>
      <c r="J1110" s="26"/>
      <c r="K1110" s="26"/>
      <c r="L1110" s="26"/>
      <c r="M1110" s="26"/>
    </row>
    <row r="1111" spans="1:13" ht="12.75">
      <c r="A1111" s="35"/>
      <c r="B1111" s="38"/>
      <c r="C1111" s="36"/>
      <c r="D1111" s="36"/>
      <c r="E1111" s="50"/>
      <c r="F1111" s="50"/>
      <c r="G1111" s="105"/>
      <c r="H1111" s="60"/>
      <c r="I1111" s="60"/>
      <c r="J1111" s="26"/>
      <c r="K1111" s="26"/>
      <c r="L1111" s="26"/>
      <c r="M1111" s="26"/>
    </row>
    <row r="1112" spans="1:13" ht="12.75">
      <c r="A1112" s="35"/>
      <c r="B1112" s="38"/>
      <c r="C1112" s="36"/>
      <c r="D1112" s="36"/>
      <c r="E1112" s="50"/>
      <c r="F1112" s="50"/>
      <c r="G1112" s="105"/>
      <c r="H1112" s="60"/>
      <c r="I1112" s="60"/>
      <c r="J1112" s="26"/>
      <c r="K1112" s="26"/>
      <c r="L1112" s="26"/>
      <c r="M1112" s="26"/>
    </row>
    <row r="1113" spans="1:13" ht="12.75">
      <c r="A1113" s="35"/>
      <c r="B1113" s="38"/>
      <c r="C1113" s="36"/>
      <c r="D1113" s="36"/>
      <c r="E1113" s="50"/>
      <c r="F1113" s="50"/>
      <c r="G1113" s="105"/>
      <c r="H1113" s="60"/>
      <c r="I1113" s="60"/>
      <c r="J1113" s="26"/>
      <c r="K1113" s="26"/>
      <c r="L1113" s="26"/>
      <c r="M1113" s="26"/>
    </row>
    <row r="1114" spans="1:13" ht="12.75">
      <c r="A1114" s="35"/>
      <c r="B1114" s="38"/>
      <c r="C1114" s="36"/>
      <c r="D1114" s="36"/>
      <c r="E1114" s="50"/>
      <c r="F1114" s="50"/>
      <c r="G1114" s="105"/>
      <c r="H1114" s="60"/>
      <c r="I1114" s="60"/>
      <c r="J1114" s="26"/>
      <c r="K1114" s="26"/>
      <c r="L1114" s="26"/>
      <c r="M1114" s="26"/>
    </row>
    <row r="1115" spans="1:13" ht="12.75">
      <c r="A1115" s="35"/>
      <c r="B1115" s="38"/>
      <c r="C1115" s="36"/>
      <c r="D1115" s="36"/>
      <c r="E1115" s="50"/>
      <c r="F1115" s="50"/>
      <c r="G1115" s="105"/>
      <c r="H1115" s="60"/>
      <c r="I1115" s="60"/>
      <c r="J1115" s="26"/>
      <c r="K1115" s="26"/>
      <c r="L1115" s="26"/>
      <c r="M1115" s="26"/>
    </row>
    <row r="1116" spans="1:13" ht="12.75">
      <c r="A1116" s="35"/>
      <c r="B1116" s="38"/>
      <c r="C1116" s="36"/>
      <c r="D1116" s="36"/>
      <c r="E1116" s="50"/>
      <c r="F1116" s="50"/>
      <c r="G1116" s="105"/>
      <c r="H1116" s="60"/>
      <c r="I1116" s="60"/>
      <c r="J1116" s="26"/>
      <c r="K1116" s="26"/>
      <c r="L1116" s="26"/>
      <c r="M1116" s="26"/>
    </row>
    <row r="1117" spans="1:13" ht="12.75">
      <c r="A1117" s="35"/>
      <c r="B1117" s="38"/>
      <c r="C1117" s="36"/>
      <c r="D1117" s="36"/>
      <c r="E1117" s="50"/>
      <c r="F1117" s="50"/>
      <c r="G1117" s="105"/>
      <c r="H1117" s="60"/>
      <c r="I1117" s="60"/>
      <c r="J1117" s="26"/>
      <c r="K1117" s="26"/>
      <c r="L1117" s="26"/>
      <c r="M1117" s="26"/>
    </row>
    <row r="1118" spans="1:13" ht="12.75">
      <c r="A1118" s="35"/>
      <c r="B1118" s="38"/>
      <c r="C1118" s="36"/>
      <c r="D1118" s="36"/>
      <c r="E1118" s="50"/>
      <c r="F1118" s="50"/>
      <c r="G1118" s="105"/>
      <c r="H1118" s="60"/>
      <c r="I1118" s="60"/>
      <c r="J1118" s="26"/>
      <c r="K1118" s="26"/>
      <c r="L1118" s="26"/>
      <c r="M1118" s="26"/>
    </row>
    <row r="1119" spans="1:13" ht="12.75">
      <c r="A1119" s="35"/>
      <c r="B1119" s="38"/>
      <c r="C1119" s="36"/>
      <c r="D1119" s="36"/>
      <c r="E1119" s="50"/>
      <c r="F1119" s="50"/>
      <c r="G1119" s="105"/>
      <c r="H1119" s="60"/>
      <c r="I1119" s="60"/>
      <c r="J1119" s="26"/>
      <c r="K1119" s="26"/>
      <c r="L1119" s="26"/>
      <c r="M1119" s="26"/>
    </row>
    <row r="1120" spans="1:13" ht="12.75">
      <c r="A1120" s="35"/>
      <c r="B1120" s="38"/>
      <c r="C1120" s="36"/>
      <c r="D1120" s="36"/>
      <c r="E1120" s="50"/>
      <c r="F1120" s="50"/>
      <c r="G1120" s="105"/>
      <c r="H1120" s="60"/>
      <c r="I1120" s="60"/>
      <c r="J1120" s="26"/>
      <c r="K1120" s="26"/>
      <c r="L1120" s="26"/>
      <c r="M1120" s="26"/>
    </row>
    <row r="1121" spans="1:13" ht="12.75">
      <c r="A1121" s="35"/>
      <c r="B1121" s="38"/>
      <c r="C1121" s="36"/>
      <c r="D1121" s="36"/>
      <c r="E1121" s="50"/>
      <c r="F1121" s="50"/>
      <c r="G1121" s="105"/>
      <c r="H1121" s="60"/>
      <c r="I1121" s="60"/>
      <c r="J1121" s="26"/>
      <c r="K1121" s="26"/>
      <c r="L1121" s="26"/>
      <c r="M1121" s="26"/>
    </row>
    <row r="1122" spans="1:13" ht="12.75">
      <c r="A1122" s="35"/>
      <c r="B1122" s="38"/>
      <c r="C1122" s="36"/>
      <c r="D1122" s="36"/>
      <c r="E1122" s="50"/>
      <c r="F1122" s="50"/>
      <c r="G1122" s="105"/>
      <c r="H1122" s="60"/>
      <c r="I1122" s="60"/>
      <c r="J1122" s="26"/>
      <c r="K1122" s="26"/>
      <c r="L1122" s="26"/>
      <c r="M1122" s="26"/>
    </row>
    <row r="1123" spans="1:13" ht="12.75">
      <c r="A1123" s="35"/>
      <c r="B1123" s="38"/>
      <c r="C1123" s="36"/>
      <c r="D1123" s="36"/>
      <c r="E1123" s="50"/>
      <c r="F1123" s="50"/>
      <c r="G1123" s="105"/>
      <c r="H1123" s="60"/>
      <c r="I1123" s="60"/>
      <c r="J1123" s="26"/>
      <c r="K1123" s="26"/>
      <c r="L1123" s="26"/>
      <c r="M1123" s="26"/>
    </row>
    <row r="1124" spans="1:13" ht="12.75">
      <c r="A1124" s="35"/>
      <c r="B1124" s="38"/>
      <c r="C1124" s="36"/>
      <c r="D1124" s="36"/>
      <c r="E1124" s="50"/>
      <c r="F1124" s="50"/>
      <c r="G1124" s="105"/>
      <c r="H1124" s="60"/>
      <c r="I1124" s="60"/>
      <c r="J1124" s="26"/>
      <c r="K1124" s="26"/>
      <c r="L1124" s="26"/>
      <c r="M1124" s="26"/>
    </row>
    <row r="1125" spans="1:13" ht="12.75">
      <c r="A1125" s="35"/>
      <c r="B1125" s="38"/>
      <c r="C1125" s="36"/>
      <c r="D1125" s="36"/>
      <c r="E1125" s="50"/>
      <c r="F1125" s="50"/>
      <c r="G1125" s="105"/>
      <c r="H1125" s="60"/>
      <c r="I1125" s="60"/>
      <c r="J1125" s="26"/>
      <c r="K1125" s="26"/>
      <c r="L1125" s="26"/>
      <c r="M1125" s="26"/>
    </row>
    <row r="1126" spans="1:13" ht="12.75">
      <c r="A1126" s="35"/>
      <c r="B1126" s="38"/>
      <c r="C1126" s="36"/>
      <c r="D1126" s="36"/>
      <c r="E1126" s="50"/>
      <c r="F1126" s="50"/>
      <c r="G1126" s="105"/>
      <c r="H1126" s="60"/>
      <c r="I1126" s="60"/>
      <c r="J1126" s="26"/>
      <c r="K1126" s="26"/>
      <c r="L1126" s="26"/>
      <c r="M1126" s="26"/>
    </row>
    <row r="1127" spans="1:13" ht="12.75">
      <c r="A1127" s="35"/>
      <c r="B1127" s="38"/>
      <c r="C1127" s="36"/>
      <c r="D1127" s="36"/>
      <c r="E1127" s="50"/>
      <c r="F1127" s="50"/>
      <c r="G1127" s="105"/>
      <c r="H1127" s="60"/>
      <c r="I1127" s="60"/>
      <c r="J1127" s="26"/>
      <c r="K1127" s="26"/>
      <c r="L1127" s="26"/>
      <c r="M1127" s="26"/>
    </row>
    <row r="1128" spans="1:13" ht="12.75">
      <c r="A1128" s="35"/>
      <c r="B1128" s="38"/>
      <c r="C1128" s="36"/>
      <c r="D1128" s="36"/>
      <c r="E1128" s="50"/>
      <c r="F1128" s="50"/>
      <c r="G1128" s="105"/>
      <c r="H1128" s="60"/>
      <c r="I1128" s="60"/>
      <c r="J1128" s="26"/>
      <c r="K1128" s="26"/>
      <c r="L1128" s="26"/>
      <c r="M1128" s="26"/>
    </row>
    <row r="1129" spans="1:13" ht="12.75">
      <c r="A1129" s="35"/>
      <c r="B1129" s="38"/>
      <c r="C1129" s="36"/>
      <c r="D1129" s="36"/>
      <c r="E1129" s="50"/>
      <c r="F1129" s="50"/>
      <c r="G1129" s="105"/>
      <c r="H1129" s="60"/>
      <c r="I1129" s="60"/>
      <c r="J1129" s="26"/>
      <c r="K1129" s="26"/>
      <c r="L1129" s="26"/>
      <c r="M1129" s="26"/>
    </row>
    <row r="1130" spans="1:13" ht="12.75">
      <c r="A1130" s="35"/>
      <c r="B1130" s="38"/>
      <c r="C1130" s="36"/>
      <c r="D1130" s="36"/>
      <c r="E1130" s="50"/>
      <c r="F1130" s="50"/>
      <c r="G1130" s="105"/>
      <c r="H1130" s="60"/>
      <c r="I1130" s="60"/>
      <c r="J1130" s="26"/>
      <c r="K1130" s="26"/>
      <c r="L1130" s="26"/>
      <c r="M1130" s="26"/>
    </row>
    <row r="1131" spans="1:13" ht="12.75">
      <c r="A1131" s="35"/>
      <c r="B1131" s="38"/>
      <c r="C1131" s="36"/>
      <c r="D1131" s="36"/>
      <c r="E1131" s="50"/>
      <c r="F1131" s="50"/>
      <c r="G1131" s="105"/>
      <c r="H1131" s="60"/>
      <c r="I1131" s="60"/>
      <c r="J1131" s="26"/>
      <c r="K1131" s="26"/>
      <c r="L1131" s="26"/>
      <c r="M1131" s="26"/>
    </row>
    <row r="1132" spans="1:13" ht="12.75">
      <c r="A1132" s="35"/>
      <c r="B1132" s="38"/>
      <c r="C1132" s="36"/>
      <c r="D1132" s="36"/>
      <c r="E1132" s="50"/>
      <c r="F1132" s="50"/>
      <c r="G1132" s="105"/>
      <c r="H1132" s="60"/>
      <c r="I1132" s="60"/>
      <c r="J1132" s="26"/>
      <c r="K1132" s="26"/>
      <c r="L1132" s="26"/>
      <c r="M1132" s="26"/>
    </row>
    <row r="1133" spans="1:13" ht="12.75">
      <c r="A1133" s="35"/>
      <c r="B1133" s="38"/>
      <c r="C1133" s="36"/>
      <c r="D1133" s="36"/>
      <c r="E1133" s="50"/>
      <c r="F1133" s="50"/>
      <c r="G1133" s="105"/>
      <c r="H1133" s="60"/>
      <c r="I1133" s="60"/>
      <c r="J1133" s="26"/>
      <c r="K1133" s="26"/>
      <c r="L1133" s="26"/>
      <c r="M1133" s="26"/>
    </row>
    <row r="1134" spans="1:13" ht="12.75">
      <c r="A1134" s="35"/>
      <c r="B1134" s="38"/>
      <c r="C1134" s="36"/>
      <c r="D1134" s="36"/>
      <c r="E1134" s="50"/>
      <c r="F1134" s="50"/>
      <c r="G1134" s="105"/>
      <c r="H1134" s="60"/>
      <c r="I1134" s="60"/>
      <c r="J1134" s="26"/>
      <c r="K1134" s="26"/>
      <c r="L1134" s="26"/>
      <c r="M1134" s="26"/>
    </row>
    <row r="1135" spans="1:13" ht="12.75">
      <c r="A1135" s="35"/>
      <c r="B1135" s="38"/>
      <c r="C1135" s="36"/>
      <c r="D1135" s="36"/>
      <c r="E1135" s="50"/>
      <c r="F1135" s="50"/>
      <c r="G1135" s="105"/>
      <c r="H1135" s="60"/>
      <c r="I1135" s="60"/>
      <c r="J1135" s="26"/>
      <c r="K1135" s="26"/>
      <c r="L1135" s="26"/>
      <c r="M1135" s="26"/>
    </row>
    <row r="1136" spans="1:13" ht="12.75">
      <c r="A1136" s="35"/>
      <c r="B1136" s="38"/>
      <c r="C1136" s="36"/>
      <c r="D1136" s="36"/>
      <c r="E1136" s="50"/>
      <c r="F1136" s="50"/>
      <c r="G1136" s="105"/>
      <c r="H1136" s="60"/>
      <c r="I1136" s="60"/>
      <c r="J1136" s="26"/>
      <c r="K1136" s="26"/>
      <c r="L1136" s="26"/>
      <c r="M1136" s="26"/>
    </row>
    <row r="1137" spans="1:13" ht="12.75">
      <c r="A1137" s="35"/>
      <c r="B1137" s="38"/>
      <c r="C1137" s="36"/>
      <c r="D1137" s="36"/>
      <c r="E1137" s="50"/>
      <c r="F1137" s="50"/>
      <c r="G1137" s="105"/>
      <c r="H1137" s="60"/>
      <c r="I1137" s="60"/>
      <c r="J1137" s="26"/>
      <c r="K1137" s="26"/>
      <c r="L1137" s="26"/>
      <c r="M1137" s="26"/>
    </row>
    <row r="1138" spans="1:13" ht="12.75">
      <c r="A1138" s="35"/>
      <c r="B1138" s="38"/>
      <c r="C1138" s="36"/>
      <c r="D1138" s="36"/>
      <c r="E1138" s="50"/>
      <c r="F1138" s="50"/>
      <c r="G1138" s="105"/>
      <c r="H1138" s="60"/>
      <c r="I1138" s="60"/>
      <c r="J1138" s="26"/>
      <c r="K1138" s="26"/>
      <c r="L1138" s="26"/>
      <c r="M1138" s="26"/>
    </row>
    <row r="1139" spans="1:13" ht="12.75">
      <c r="A1139" s="35"/>
      <c r="B1139" s="38"/>
      <c r="C1139" s="36"/>
      <c r="D1139" s="36"/>
      <c r="E1139" s="50"/>
      <c r="F1139" s="50"/>
      <c r="G1139" s="105"/>
      <c r="H1139" s="60"/>
      <c r="I1139" s="60"/>
      <c r="J1139" s="26"/>
      <c r="K1139" s="26"/>
      <c r="L1139" s="26"/>
      <c r="M1139" s="26"/>
    </row>
    <row r="1140" spans="1:13" ht="12.75">
      <c r="A1140" s="35"/>
      <c r="B1140" s="38"/>
      <c r="C1140" s="36"/>
      <c r="D1140" s="36"/>
      <c r="E1140" s="50"/>
      <c r="F1140" s="50"/>
      <c r="G1140" s="105"/>
      <c r="H1140" s="60"/>
      <c r="I1140" s="60"/>
      <c r="J1140" s="26"/>
      <c r="K1140" s="26"/>
      <c r="L1140" s="26"/>
      <c r="M1140" s="26"/>
    </row>
    <row r="1141" spans="1:13" ht="12.75">
      <c r="A1141" s="35"/>
      <c r="B1141" s="38"/>
      <c r="C1141" s="36"/>
      <c r="D1141" s="36"/>
      <c r="E1141" s="50"/>
      <c r="F1141" s="50"/>
      <c r="G1141" s="105"/>
      <c r="H1141" s="60"/>
      <c r="I1141" s="60"/>
      <c r="J1141" s="26"/>
      <c r="K1141" s="26"/>
      <c r="L1141" s="26"/>
      <c r="M1141" s="26"/>
    </row>
    <row r="1142" spans="1:13" ht="12.75">
      <c r="A1142" s="35"/>
      <c r="B1142" s="38"/>
      <c r="C1142" s="36"/>
      <c r="D1142" s="36"/>
      <c r="E1142" s="50"/>
      <c r="F1142" s="50"/>
      <c r="G1142" s="105"/>
      <c r="H1142" s="60"/>
      <c r="I1142" s="60"/>
      <c r="J1142" s="26"/>
      <c r="K1142" s="26"/>
      <c r="L1142" s="26"/>
      <c r="M1142" s="26"/>
    </row>
    <row r="1143" spans="1:13" ht="12.75">
      <c r="A1143" s="35"/>
      <c r="B1143" s="38"/>
      <c r="C1143" s="36"/>
      <c r="D1143" s="36"/>
      <c r="E1143" s="50"/>
      <c r="F1143" s="50"/>
      <c r="G1143" s="105"/>
      <c r="H1143" s="60"/>
      <c r="I1143" s="60"/>
      <c r="J1143" s="26"/>
      <c r="K1143" s="26"/>
      <c r="L1143" s="26"/>
      <c r="M1143" s="26"/>
    </row>
    <row r="1144" spans="1:13" ht="12.75">
      <c r="A1144" s="35"/>
      <c r="B1144" s="38"/>
      <c r="C1144" s="36"/>
      <c r="D1144" s="36"/>
      <c r="E1144" s="50"/>
      <c r="F1144" s="50"/>
      <c r="G1144" s="105"/>
      <c r="H1144" s="60"/>
      <c r="I1144" s="60"/>
      <c r="J1144" s="26"/>
      <c r="K1144" s="26"/>
      <c r="L1144" s="26"/>
      <c r="M1144" s="26"/>
    </row>
    <row r="1145" spans="1:13" ht="12.75">
      <c r="A1145" s="35"/>
      <c r="B1145" s="38"/>
      <c r="C1145" s="36"/>
      <c r="D1145" s="36"/>
      <c r="E1145" s="50"/>
      <c r="F1145" s="50"/>
      <c r="G1145" s="105"/>
      <c r="H1145" s="60"/>
      <c r="I1145" s="60"/>
      <c r="J1145" s="26"/>
      <c r="K1145" s="26"/>
      <c r="L1145" s="26"/>
      <c r="M1145" s="26"/>
    </row>
    <row r="1146" spans="1:13" ht="12.75">
      <c r="A1146" s="35"/>
      <c r="B1146" s="38"/>
      <c r="C1146" s="36"/>
      <c r="D1146" s="36"/>
      <c r="E1146" s="50"/>
      <c r="F1146" s="50"/>
      <c r="G1146" s="105"/>
      <c r="H1146" s="60"/>
      <c r="I1146" s="60"/>
      <c r="J1146" s="26"/>
      <c r="K1146" s="26"/>
      <c r="L1146" s="26"/>
      <c r="M1146" s="26"/>
    </row>
    <row r="1147" spans="1:13" ht="12.75">
      <c r="A1147" s="35"/>
      <c r="B1147" s="38"/>
      <c r="C1147" s="36"/>
      <c r="D1147" s="36"/>
      <c r="E1147" s="50"/>
      <c r="F1147" s="50"/>
      <c r="G1147" s="105"/>
      <c r="H1147" s="60"/>
      <c r="I1147" s="60"/>
      <c r="J1147" s="26"/>
      <c r="K1147" s="26"/>
      <c r="L1147" s="26"/>
      <c r="M1147" s="26"/>
    </row>
    <row r="1148" spans="1:13" ht="12.75">
      <c r="A1148" s="35"/>
      <c r="B1148" s="38"/>
      <c r="C1148" s="36"/>
      <c r="D1148" s="36"/>
      <c r="E1148" s="50"/>
      <c r="F1148" s="50"/>
      <c r="G1148" s="105"/>
      <c r="H1148" s="60"/>
      <c r="I1148" s="60"/>
      <c r="J1148" s="26"/>
      <c r="K1148" s="26"/>
      <c r="L1148" s="26"/>
      <c r="M1148" s="26"/>
    </row>
    <row r="1149" spans="1:13" ht="12.75">
      <c r="A1149" s="35"/>
      <c r="B1149" s="38"/>
      <c r="C1149" s="36"/>
      <c r="D1149" s="36"/>
      <c r="E1149" s="50"/>
      <c r="F1149" s="50"/>
      <c r="G1149" s="105"/>
      <c r="H1149" s="60"/>
      <c r="I1149" s="60"/>
      <c r="J1149" s="26"/>
      <c r="K1149" s="26"/>
      <c r="L1149" s="26"/>
      <c r="M1149" s="26"/>
    </row>
    <row r="1150" spans="1:13" ht="12.75">
      <c r="A1150" s="35"/>
      <c r="B1150" s="38"/>
      <c r="C1150" s="36"/>
      <c r="D1150" s="36"/>
      <c r="E1150" s="50"/>
      <c r="F1150" s="50"/>
      <c r="G1150" s="105"/>
      <c r="H1150" s="60"/>
      <c r="I1150" s="60"/>
      <c r="J1150" s="26"/>
      <c r="K1150" s="26"/>
      <c r="L1150" s="26"/>
      <c r="M1150" s="26"/>
    </row>
    <row r="1151" spans="1:13" ht="12.75">
      <c r="A1151" s="35"/>
      <c r="B1151" s="38"/>
      <c r="C1151" s="36"/>
      <c r="D1151" s="36"/>
      <c r="E1151" s="50"/>
      <c r="F1151" s="50"/>
      <c r="G1151" s="105"/>
      <c r="H1151" s="60"/>
      <c r="I1151" s="60"/>
      <c r="J1151" s="26"/>
      <c r="K1151" s="26"/>
      <c r="L1151" s="26"/>
      <c r="M1151" s="26"/>
    </row>
    <row r="1152" spans="1:13" ht="12.75">
      <c r="A1152" s="35"/>
      <c r="B1152" s="38"/>
      <c r="C1152" s="36"/>
      <c r="D1152" s="36"/>
      <c r="E1152" s="50"/>
      <c r="F1152" s="50"/>
      <c r="G1152" s="105"/>
      <c r="H1152" s="60"/>
      <c r="I1152" s="60"/>
      <c r="J1152" s="26"/>
      <c r="K1152" s="26"/>
      <c r="L1152" s="26"/>
      <c r="M1152" s="26"/>
    </row>
    <row r="1153" spans="1:13" ht="12.75">
      <c r="A1153" s="35"/>
      <c r="B1153" s="38"/>
      <c r="C1153" s="36"/>
      <c r="D1153" s="36"/>
      <c r="E1153" s="50"/>
      <c r="F1153" s="50"/>
      <c r="G1153" s="105"/>
      <c r="H1153" s="60"/>
      <c r="I1153" s="60"/>
      <c r="J1153" s="26"/>
      <c r="K1153" s="26"/>
      <c r="L1153" s="26"/>
      <c r="M1153" s="26"/>
    </row>
    <row r="1154" spans="1:13" ht="12.75">
      <c r="A1154" s="35"/>
      <c r="B1154" s="38"/>
      <c r="C1154" s="36"/>
      <c r="D1154" s="36"/>
      <c r="E1154" s="50"/>
      <c r="F1154" s="50"/>
      <c r="G1154" s="105"/>
      <c r="H1154" s="60"/>
      <c r="I1154" s="60"/>
      <c r="J1154" s="26"/>
      <c r="K1154" s="26"/>
      <c r="L1154" s="26"/>
      <c r="M1154" s="26"/>
    </row>
    <row r="1155" spans="1:13" ht="12.75">
      <c r="A1155" s="35"/>
      <c r="B1155" s="38"/>
      <c r="C1155" s="36"/>
      <c r="D1155" s="36"/>
      <c r="E1155" s="50"/>
      <c r="F1155" s="50"/>
      <c r="G1155" s="105"/>
      <c r="H1155" s="60"/>
      <c r="I1155" s="60"/>
      <c r="J1155" s="26"/>
      <c r="K1155" s="26"/>
      <c r="L1155" s="26"/>
      <c r="M1155" s="26"/>
    </row>
    <row r="1156" spans="1:13" ht="12.75">
      <c r="A1156" s="35"/>
      <c r="B1156" s="38"/>
      <c r="C1156" s="36"/>
      <c r="D1156" s="36"/>
      <c r="E1156" s="50"/>
      <c r="F1156" s="50"/>
      <c r="G1156" s="105"/>
      <c r="H1156" s="60"/>
      <c r="I1156" s="60"/>
      <c r="J1156" s="26"/>
      <c r="K1156" s="26"/>
      <c r="L1156" s="26"/>
      <c r="M1156" s="26"/>
    </row>
    <row r="1157" spans="1:13" ht="12.75">
      <c r="A1157" s="35"/>
      <c r="B1157" s="38"/>
      <c r="C1157" s="36"/>
      <c r="D1157" s="36"/>
      <c r="E1157" s="50"/>
      <c r="F1157" s="50"/>
      <c r="G1157" s="105"/>
      <c r="H1157" s="60"/>
      <c r="I1157" s="60"/>
      <c r="J1157" s="26"/>
      <c r="K1157" s="26"/>
      <c r="L1157" s="26"/>
      <c r="M1157" s="26"/>
    </row>
    <row r="1158" spans="1:13" ht="12.75">
      <c r="A1158" s="35"/>
      <c r="B1158" s="38"/>
      <c r="C1158" s="36"/>
      <c r="D1158" s="36"/>
      <c r="E1158" s="50"/>
      <c r="F1158" s="50"/>
      <c r="G1158" s="105"/>
      <c r="H1158" s="60"/>
      <c r="I1158" s="60"/>
      <c r="J1158" s="26"/>
      <c r="K1158" s="26"/>
      <c r="L1158" s="26"/>
      <c r="M1158" s="26"/>
    </row>
    <row r="1159" spans="1:13" ht="12.75">
      <c r="A1159" s="35"/>
      <c r="B1159" s="38"/>
      <c r="C1159" s="36"/>
      <c r="D1159" s="36"/>
      <c r="E1159" s="50"/>
      <c r="F1159" s="50"/>
      <c r="G1159" s="105"/>
      <c r="H1159" s="60"/>
      <c r="I1159" s="60"/>
      <c r="J1159" s="26"/>
      <c r="K1159" s="26"/>
      <c r="L1159" s="26"/>
      <c r="M1159" s="26"/>
    </row>
    <row r="1160" spans="1:13" ht="12.75">
      <c r="A1160" s="35"/>
      <c r="B1160" s="38"/>
      <c r="C1160" s="36"/>
      <c r="D1160" s="36"/>
      <c r="E1160" s="50"/>
      <c r="F1160" s="50"/>
      <c r="G1160" s="105"/>
      <c r="H1160" s="60"/>
      <c r="I1160" s="60"/>
      <c r="J1160" s="26"/>
      <c r="K1160" s="26"/>
      <c r="L1160" s="26"/>
      <c r="M1160" s="26"/>
    </row>
    <row r="1161" spans="1:13" ht="12.75">
      <c r="A1161" s="35"/>
      <c r="B1161" s="38"/>
      <c r="C1161" s="36"/>
      <c r="D1161" s="36"/>
      <c r="E1161" s="50"/>
      <c r="F1161" s="50"/>
      <c r="G1161" s="105"/>
      <c r="H1161" s="60"/>
      <c r="I1161" s="60"/>
      <c r="J1161" s="26"/>
      <c r="K1161" s="26"/>
      <c r="L1161" s="26"/>
      <c r="M1161" s="26"/>
    </row>
    <row r="1162" spans="1:13" ht="12.75">
      <c r="A1162" s="35"/>
      <c r="B1162" s="38"/>
      <c r="C1162" s="36"/>
      <c r="D1162" s="36"/>
      <c r="E1162" s="50"/>
      <c r="F1162" s="50"/>
      <c r="G1162" s="105"/>
      <c r="H1162" s="60"/>
      <c r="I1162" s="60"/>
      <c r="J1162" s="26"/>
      <c r="K1162" s="26"/>
      <c r="L1162" s="26"/>
      <c r="M1162" s="26"/>
    </row>
    <row r="1163" spans="1:13" ht="12.75">
      <c r="A1163" s="35"/>
      <c r="B1163" s="38"/>
      <c r="C1163" s="36"/>
      <c r="D1163" s="36"/>
      <c r="E1163" s="50"/>
      <c r="F1163" s="50"/>
      <c r="G1163" s="105"/>
      <c r="H1163" s="60"/>
      <c r="I1163" s="60"/>
      <c r="J1163" s="26"/>
      <c r="K1163" s="26"/>
      <c r="L1163" s="26"/>
      <c r="M1163" s="26"/>
    </row>
    <row r="1164" spans="1:13" ht="12.75">
      <c r="A1164" s="35"/>
      <c r="B1164" s="38"/>
      <c r="C1164" s="36"/>
      <c r="D1164" s="36"/>
      <c r="E1164" s="50"/>
      <c r="F1164" s="50"/>
      <c r="G1164" s="105"/>
      <c r="H1164" s="60"/>
      <c r="I1164" s="60"/>
      <c r="J1164" s="26"/>
      <c r="K1164" s="26"/>
      <c r="L1164" s="26"/>
      <c r="M1164" s="26"/>
    </row>
    <row r="1165" spans="1:13" ht="12.75">
      <c r="A1165" s="35"/>
      <c r="B1165" s="38"/>
      <c r="C1165" s="36"/>
      <c r="D1165" s="36"/>
      <c r="E1165" s="50"/>
      <c r="F1165" s="50"/>
      <c r="G1165" s="105"/>
      <c r="H1165" s="60"/>
      <c r="I1165" s="60"/>
      <c r="J1165" s="26"/>
      <c r="K1165" s="26"/>
      <c r="L1165" s="26"/>
      <c r="M1165" s="26"/>
    </row>
    <row r="1166" spans="1:13" ht="12.75">
      <c r="A1166" s="35"/>
      <c r="B1166" s="38"/>
      <c r="C1166" s="36"/>
      <c r="D1166" s="36"/>
      <c r="E1166" s="50"/>
      <c r="F1166" s="50"/>
      <c r="G1166" s="105"/>
      <c r="H1166" s="60"/>
      <c r="I1166" s="60"/>
      <c r="J1166" s="26"/>
      <c r="K1166" s="26"/>
      <c r="L1166" s="26"/>
      <c r="M1166" s="26"/>
    </row>
    <row r="1167" spans="1:13" ht="12.75">
      <c r="A1167" s="35"/>
      <c r="B1167" s="38"/>
      <c r="C1167" s="36"/>
      <c r="D1167" s="36"/>
      <c r="E1167" s="50"/>
      <c r="F1167" s="50"/>
      <c r="G1167" s="105"/>
      <c r="H1167" s="60"/>
      <c r="I1167" s="60"/>
      <c r="J1167" s="26"/>
      <c r="K1167" s="26"/>
      <c r="L1167" s="26"/>
      <c r="M1167" s="26"/>
    </row>
    <row r="1168" spans="1:13" ht="12.75">
      <c r="A1168" s="35"/>
      <c r="B1168" s="38"/>
      <c r="C1168" s="36"/>
      <c r="D1168" s="36"/>
      <c r="E1168" s="50"/>
      <c r="F1168" s="50"/>
      <c r="G1168" s="105"/>
      <c r="H1168" s="60"/>
      <c r="I1168" s="60"/>
      <c r="J1168" s="26"/>
      <c r="K1168" s="26"/>
      <c r="L1168" s="26"/>
      <c r="M1168" s="26"/>
    </row>
    <row r="1169" spans="1:13" ht="12.75">
      <c r="A1169" s="35"/>
      <c r="B1169" s="38"/>
      <c r="C1169" s="36"/>
      <c r="D1169" s="36"/>
      <c r="E1169" s="50"/>
      <c r="F1169" s="50"/>
      <c r="G1169" s="105"/>
      <c r="H1169" s="60"/>
      <c r="I1169" s="60"/>
      <c r="J1169" s="26"/>
      <c r="K1169" s="26"/>
      <c r="L1169" s="26"/>
      <c r="M1169" s="26"/>
    </row>
    <row r="1170" spans="1:13" ht="12.75">
      <c r="A1170" s="35"/>
      <c r="B1170" s="38"/>
      <c r="C1170" s="36"/>
      <c r="D1170" s="36"/>
      <c r="E1170" s="50"/>
      <c r="F1170" s="50"/>
      <c r="G1170" s="105"/>
      <c r="H1170" s="60"/>
      <c r="I1170" s="60"/>
      <c r="J1170" s="26"/>
      <c r="K1170" s="26"/>
      <c r="L1170" s="26"/>
      <c r="M1170" s="26"/>
    </row>
    <row r="1171" spans="1:13" ht="12.75">
      <c r="A1171" s="35"/>
      <c r="B1171" s="38"/>
      <c r="C1171" s="36"/>
      <c r="D1171" s="36"/>
      <c r="E1171" s="50"/>
      <c r="F1171" s="50"/>
      <c r="G1171" s="105"/>
      <c r="H1171" s="60"/>
      <c r="I1171" s="60"/>
      <c r="J1171" s="26"/>
      <c r="K1171" s="26"/>
      <c r="L1171" s="26"/>
      <c r="M1171" s="26"/>
    </row>
    <row r="1172" spans="1:13" ht="12.75">
      <c r="A1172" s="35"/>
      <c r="B1172" s="38"/>
      <c r="C1172" s="36"/>
      <c r="D1172" s="36"/>
      <c r="E1172" s="50"/>
      <c r="F1172" s="50"/>
      <c r="G1172" s="105"/>
      <c r="H1172" s="60"/>
      <c r="I1172" s="60"/>
      <c r="J1172" s="26"/>
      <c r="K1172" s="26"/>
      <c r="L1172" s="26"/>
      <c r="M1172" s="26"/>
    </row>
    <row r="1173" spans="1:13" ht="12.75">
      <c r="A1173" s="35"/>
      <c r="B1173" s="38"/>
      <c r="C1173" s="36"/>
      <c r="D1173" s="36"/>
      <c r="E1173" s="50"/>
      <c r="F1173" s="50"/>
      <c r="G1173" s="105"/>
      <c r="H1173" s="60"/>
      <c r="I1173" s="60"/>
      <c r="J1173" s="26"/>
      <c r="K1173" s="26"/>
      <c r="L1173" s="26"/>
      <c r="M1173" s="26"/>
    </row>
    <row r="1174" spans="1:13" ht="12.75">
      <c r="A1174" s="35"/>
      <c r="B1174" s="38"/>
      <c r="C1174" s="36"/>
      <c r="D1174" s="36"/>
      <c r="E1174" s="50"/>
      <c r="F1174" s="50"/>
      <c r="G1174" s="105"/>
      <c r="H1174" s="60"/>
      <c r="I1174" s="60"/>
      <c r="J1174" s="26"/>
      <c r="K1174" s="26"/>
      <c r="L1174" s="26"/>
      <c r="M1174" s="26"/>
    </row>
    <row r="1175" spans="1:13" ht="12.75">
      <c r="A1175" s="35"/>
      <c r="B1175" s="38"/>
      <c r="C1175" s="36"/>
      <c r="D1175" s="36"/>
      <c r="E1175" s="50"/>
      <c r="F1175" s="50"/>
      <c r="G1175" s="105"/>
      <c r="H1175" s="60"/>
      <c r="I1175" s="60"/>
      <c r="J1175" s="26"/>
      <c r="K1175" s="26"/>
      <c r="L1175" s="26"/>
      <c r="M1175" s="26"/>
    </row>
    <row r="1176" spans="1:13" ht="12.75">
      <c r="A1176" s="35"/>
      <c r="B1176" s="38"/>
      <c r="C1176" s="36"/>
      <c r="D1176" s="36"/>
      <c r="E1176" s="50"/>
      <c r="F1176" s="50"/>
      <c r="G1176" s="105"/>
      <c r="H1176" s="60"/>
      <c r="I1176" s="60"/>
      <c r="J1176" s="26"/>
      <c r="K1176" s="26"/>
      <c r="L1176" s="26"/>
      <c r="M1176" s="26"/>
    </row>
    <row r="1177" spans="1:13" ht="12.75">
      <c r="A1177" s="35"/>
      <c r="B1177" s="38"/>
      <c r="C1177" s="36"/>
      <c r="D1177" s="36"/>
      <c r="E1177" s="50"/>
      <c r="F1177" s="50"/>
      <c r="G1177" s="105"/>
      <c r="H1177" s="60"/>
      <c r="I1177" s="60"/>
      <c r="J1177" s="26"/>
      <c r="K1177" s="26"/>
      <c r="L1177" s="26"/>
      <c r="M1177" s="26"/>
    </row>
    <row r="1178" spans="1:13" ht="12.75">
      <c r="A1178" s="35"/>
      <c r="B1178" s="38"/>
      <c r="C1178" s="36"/>
      <c r="D1178" s="36"/>
      <c r="E1178" s="50"/>
      <c r="F1178" s="50"/>
      <c r="G1178" s="105"/>
      <c r="H1178" s="60"/>
      <c r="I1178" s="60"/>
      <c r="J1178" s="26"/>
      <c r="K1178" s="26"/>
      <c r="L1178" s="26"/>
      <c r="M1178" s="26"/>
    </row>
    <row r="1179" spans="1:13" ht="12.75">
      <c r="A1179" s="35"/>
      <c r="B1179" s="38"/>
      <c r="C1179" s="36"/>
      <c r="D1179" s="36"/>
      <c r="E1179" s="50"/>
      <c r="F1179" s="50"/>
      <c r="G1179" s="105"/>
      <c r="H1179" s="60"/>
      <c r="I1179" s="60"/>
      <c r="J1179" s="26"/>
      <c r="K1179" s="26"/>
      <c r="L1179" s="26"/>
      <c r="M1179" s="26"/>
    </row>
    <row r="1180" spans="1:13" ht="12.75">
      <c r="A1180" s="35"/>
      <c r="B1180" s="38"/>
      <c r="C1180" s="36"/>
      <c r="D1180" s="36"/>
      <c r="E1180" s="50"/>
      <c r="F1180" s="50"/>
      <c r="G1180" s="105"/>
      <c r="H1180" s="60"/>
      <c r="I1180" s="60"/>
      <c r="J1180" s="26"/>
      <c r="K1180" s="26"/>
      <c r="L1180" s="26"/>
      <c r="M1180" s="26"/>
    </row>
    <row r="1181" spans="1:13" ht="12.75">
      <c r="A1181" s="35"/>
      <c r="B1181" s="38"/>
      <c r="C1181" s="36"/>
      <c r="D1181" s="36"/>
      <c r="E1181" s="50"/>
      <c r="F1181" s="50"/>
      <c r="G1181" s="105"/>
      <c r="H1181" s="60"/>
      <c r="I1181" s="60"/>
      <c r="J1181" s="26"/>
      <c r="K1181" s="26"/>
      <c r="L1181" s="26"/>
      <c r="M1181" s="26"/>
    </row>
    <row r="1182" spans="1:13" ht="12.75">
      <c r="A1182" s="35"/>
      <c r="B1182" s="38"/>
      <c r="C1182" s="36"/>
      <c r="D1182" s="36"/>
      <c r="E1182" s="50"/>
      <c r="F1182" s="50"/>
      <c r="G1182" s="105"/>
      <c r="H1182" s="60"/>
      <c r="I1182" s="60"/>
      <c r="J1182" s="26"/>
      <c r="K1182" s="26"/>
      <c r="L1182" s="26"/>
      <c r="M1182" s="26"/>
    </row>
    <row r="1183" spans="1:13" ht="12.75">
      <c r="A1183" s="35"/>
      <c r="B1183" s="38"/>
      <c r="C1183" s="36"/>
      <c r="D1183" s="36"/>
      <c r="E1183" s="50"/>
      <c r="F1183" s="50"/>
      <c r="G1183" s="105"/>
      <c r="H1183" s="60"/>
      <c r="I1183" s="60"/>
      <c r="J1183" s="26"/>
      <c r="K1183" s="26"/>
      <c r="L1183" s="26"/>
      <c r="M1183" s="26"/>
    </row>
    <row r="1184" spans="1:13" ht="12.75">
      <c r="A1184" s="35"/>
      <c r="B1184" s="38"/>
      <c r="C1184" s="36"/>
      <c r="D1184" s="36"/>
      <c r="E1184" s="50"/>
      <c r="F1184" s="50"/>
      <c r="G1184" s="105"/>
      <c r="H1184" s="60"/>
      <c r="I1184" s="60"/>
      <c r="J1184" s="26"/>
      <c r="K1184" s="26"/>
      <c r="L1184" s="26"/>
      <c r="M1184" s="26"/>
    </row>
    <row r="1185" spans="1:13" ht="12.75">
      <c r="A1185" s="35"/>
      <c r="B1185" s="38"/>
      <c r="C1185" s="36"/>
      <c r="D1185" s="36"/>
      <c r="E1185" s="50"/>
      <c r="F1185" s="50"/>
      <c r="G1185" s="105"/>
      <c r="H1185" s="60"/>
      <c r="I1185" s="60"/>
      <c r="J1185" s="26"/>
      <c r="K1185" s="26"/>
      <c r="L1185" s="26"/>
      <c r="M1185" s="26"/>
    </row>
    <row r="1186" spans="1:13" ht="12.75">
      <c r="A1186" s="35"/>
      <c r="B1186" s="38"/>
      <c r="C1186" s="36"/>
      <c r="D1186" s="36"/>
      <c r="E1186" s="50"/>
      <c r="F1186" s="50"/>
      <c r="G1186" s="105"/>
      <c r="H1186" s="60"/>
      <c r="I1186" s="60"/>
      <c r="J1186" s="26"/>
      <c r="K1186" s="26"/>
      <c r="L1186" s="26"/>
      <c r="M1186" s="26"/>
    </row>
    <row r="1187" spans="1:13" ht="12.75">
      <c r="A1187" s="35"/>
      <c r="B1187" s="38"/>
      <c r="C1187" s="36"/>
      <c r="D1187" s="36"/>
      <c r="E1187" s="50"/>
      <c r="F1187" s="50"/>
      <c r="G1187" s="105"/>
      <c r="H1187" s="60"/>
      <c r="I1187" s="60"/>
      <c r="J1187" s="26"/>
      <c r="K1187" s="26"/>
      <c r="L1187" s="26"/>
      <c r="M1187" s="26"/>
    </row>
    <row r="1188" spans="1:13" ht="12.75">
      <c r="A1188" s="35"/>
      <c r="B1188" s="38"/>
      <c r="C1188" s="36"/>
      <c r="D1188" s="36"/>
      <c r="E1188" s="50"/>
      <c r="F1188" s="50"/>
      <c r="G1188" s="105"/>
      <c r="H1188" s="60"/>
      <c r="I1188" s="60"/>
      <c r="J1188" s="26"/>
      <c r="K1188" s="26"/>
      <c r="L1188" s="26"/>
      <c r="M1188" s="26"/>
    </row>
    <row r="1189" spans="1:13" ht="12.75">
      <c r="A1189" s="35"/>
      <c r="B1189" s="38"/>
      <c r="C1189" s="36"/>
      <c r="D1189" s="36"/>
      <c r="E1189" s="50"/>
      <c r="F1189" s="50"/>
      <c r="G1189" s="105"/>
      <c r="H1189" s="60"/>
      <c r="I1189" s="60"/>
      <c r="J1189" s="26"/>
      <c r="K1189" s="26"/>
      <c r="L1189" s="26"/>
      <c r="M1189" s="26"/>
    </row>
    <row r="1190" spans="1:13" ht="12.75">
      <c r="A1190" s="35"/>
      <c r="B1190" s="38"/>
      <c r="C1190" s="36"/>
      <c r="D1190" s="36"/>
      <c r="E1190" s="50"/>
      <c r="F1190" s="50"/>
      <c r="G1190" s="105"/>
      <c r="H1190" s="60"/>
      <c r="I1190" s="60"/>
      <c r="J1190" s="26"/>
      <c r="K1190" s="26"/>
      <c r="L1190" s="26"/>
      <c r="M1190" s="26"/>
    </row>
    <row r="1191" spans="1:13" ht="12.75">
      <c r="A1191" s="35"/>
      <c r="B1191" s="38"/>
      <c r="C1191" s="36"/>
      <c r="D1191" s="36"/>
      <c r="E1191" s="50"/>
      <c r="F1191" s="50"/>
      <c r="G1191" s="105"/>
      <c r="H1191" s="60"/>
      <c r="I1191" s="60"/>
      <c r="J1191" s="26"/>
      <c r="K1191" s="26"/>
      <c r="L1191" s="26"/>
      <c r="M1191" s="26"/>
    </row>
    <row r="1192" spans="1:13" ht="12.75">
      <c r="A1192" s="35"/>
      <c r="B1192" s="38"/>
      <c r="C1192" s="36"/>
      <c r="D1192" s="36"/>
      <c r="E1192" s="50"/>
      <c r="F1192" s="50"/>
      <c r="G1192" s="105"/>
      <c r="H1192" s="60"/>
      <c r="I1192" s="60"/>
      <c r="J1192" s="26"/>
      <c r="K1192" s="26"/>
      <c r="L1192" s="26"/>
      <c r="M1192" s="26"/>
    </row>
    <row r="1193" spans="1:13" ht="12.75">
      <c r="A1193" s="35"/>
      <c r="B1193" s="38"/>
      <c r="C1193" s="36"/>
      <c r="D1193" s="36"/>
      <c r="E1193" s="50"/>
      <c r="F1193" s="50"/>
      <c r="G1193" s="105"/>
      <c r="H1193" s="60"/>
      <c r="I1193" s="60"/>
      <c r="J1193" s="26"/>
      <c r="K1193" s="26"/>
      <c r="L1193" s="26"/>
      <c r="M1193" s="26"/>
    </row>
    <row r="1194" spans="1:13" ht="12.75">
      <c r="A1194" s="35"/>
      <c r="B1194" s="38"/>
      <c r="C1194" s="36"/>
      <c r="D1194" s="36"/>
      <c r="E1194" s="50"/>
      <c r="F1194" s="50"/>
      <c r="G1194" s="105"/>
      <c r="H1194" s="60"/>
      <c r="I1194" s="60"/>
      <c r="J1194" s="26"/>
      <c r="K1194" s="26"/>
      <c r="L1194" s="26"/>
      <c r="M1194" s="26"/>
    </row>
    <row r="1195" spans="1:13" ht="12.75">
      <c r="A1195" s="35"/>
      <c r="B1195" s="38"/>
      <c r="C1195" s="36"/>
      <c r="D1195" s="36"/>
      <c r="E1195" s="50"/>
      <c r="F1195" s="50"/>
      <c r="G1195" s="105"/>
      <c r="H1195" s="60"/>
      <c r="I1195" s="60"/>
      <c r="J1195" s="26"/>
      <c r="K1195" s="26"/>
      <c r="L1195" s="26"/>
      <c r="M1195" s="26"/>
    </row>
    <row r="1196" spans="1:13" ht="12.75">
      <c r="A1196" s="35"/>
      <c r="B1196" s="38"/>
      <c r="C1196" s="36"/>
      <c r="D1196" s="36"/>
      <c r="E1196" s="50"/>
      <c r="F1196" s="50"/>
      <c r="G1196" s="105"/>
      <c r="H1196" s="60"/>
      <c r="I1196" s="60"/>
      <c r="J1196" s="26"/>
      <c r="K1196" s="26"/>
      <c r="L1196" s="26"/>
      <c r="M1196" s="26"/>
    </row>
    <row r="1197" spans="1:13" ht="12.75">
      <c r="A1197" s="35"/>
      <c r="B1197" s="38"/>
      <c r="C1197" s="36"/>
      <c r="D1197" s="36"/>
      <c r="E1197" s="50"/>
      <c r="F1197" s="50"/>
      <c r="G1197" s="105"/>
      <c r="H1197" s="60"/>
      <c r="I1197" s="60"/>
      <c r="J1197" s="26"/>
      <c r="K1197" s="26"/>
      <c r="L1197" s="26"/>
      <c r="M1197" s="26"/>
    </row>
    <row r="1198" spans="1:13" ht="12.75">
      <c r="A1198" s="35"/>
      <c r="B1198" s="38"/>
      <c r="C1198" s="36"/>
      <c r="D1198" s="36"/>
      <c r="E1198" s="50"/>
      <c r="F1198" s="50"/>
      <c r="G1198" s="105"/>
      <c r="H1198" s="60"/>
      <c r="I1198" s="60"/>
      <c r="J1198" s="26"/>
      <c r="K1198" s="26"/>
      <c r="L1198" s="26"/>
      <c r="M1198" s="26"/>
    </row>
    <row r="1199" spans="1:13" ht="12.75">
      <c r="A1199" s="35"/>
      <c r="B1199" s="38"/>
      <c r="C1199" s="36"/>
      <c r="D1199" s="36"/>
      <c r="E1199" s="50"/>
      <c r="F1199" s="50"/>
      <c r="G1199" s="105"/>
      <c r="H1199" s="60"/>
      <c r="I1199" s="60"/>
      <c r="J1199" s="26"/>
      <c r="K1199" s="26"/>
      <c r="L1199" s="26"/>
      <c r="M1199" s="26"/>
    </row>
    <row r="1200" spans="1:13" ht="12.75">
      <c r="A1200" s="35"/>
      <c r="B1200" s="38"/>
      <c r="C1200" s="36"/>
      <c r="D1200" s="36"/>
      <c r="E1200" s="50"/>
      <c r="F1200" s="50"/>
      <c r="G1200" s="105"/>
      <c r="H1200" s="60"/>
      <c r="I1200" s="60"/>
      <c r="J1200" s="26"/>
      <c r="K1200" s="26"/>
      <c r="L1200" s="26"/>
      <c r="M1200" s="26"/>
    </row>
    <row r="1201" spans="1:13" ht="12.75">
      <c r="A1201" s="35"/>
      <c r="B1201" s="38"/>
      <c r="C1201" s="36"/>
      <c r="D1201" s="36"/>
      <c r="E1201" s="50"/>
      <c r="F1201" s="50"/>
      <c r="G1201" s="105"/>
      <c r="H1201" s="60"/>
      <c r="I1201" s="60"/>
      <c r="J1201" s="26"/>
      <c r="K1201" s="26"/>
      <c r="L1201" s="26"/>
      <c r="M1201" s="26"/>
    </row>
    <row r="1202" spans="1:13" ht="12.75">
      <c r="A1202" s="35"/>
      <c r="B1202" s="38"/>
      <c r="C1202" s="36"/>
      <c r="D1202" s="36"/>
      <c r="E1202" s="50"/>
      <c r="F1202" s="50"/>
      <c r="G1202" s="105"/>
      <c r="H1202" s="60"/>
      <c r="I1202" s="60"/>
      <c r="J1202" s="26"/>
      <c r="K1202" s="26"/>
      <c r="L1202" s="26"/>
      <c r="M1202" s="26"/>
    </row>
    <row r="1203" spans="1:13" ht="12.75">
      <c r="A1203" s="35"/>
      <c r="B1203" s="38"/>
      <c r="C1203" s="36"/>
      <c r="D1203" s="36"/>
      <c r="E1203" s="50"/>
      <c r="F1203" s="50"/>
      <c r="G1203" s="105"/>
      <c r="H1203" s="60"/>
      <c r="I1203" s="60"/>
      <c r="J1203" s="26"/>
      <c r="K1203" s="26"/>
      <c r="L1203" s="26"/>
      <c r="M1203" s="26"/>
    </row>
    <row r="1204" spans="1:13" ht="12.75">
      <c r="A1204" s="35"/>
      <c r="B1204" s="38"/>
      <c r="C1204" s="36"/>
      <c r="D1204" s="36"/>
      <c r="E1204" s="50"/>
      <c r="F1204" s="50"/>
      <c r="G1204" s="105"/>
      <c r="H1204" s="60"/>
      <c r="I1204" s="60"/>
      <c r="J1204" s="26"/>
      <c r="K1204" s="26"/>
      <c r="L1204" s="26"/>
      <c r="M1204" s="26"/>
    </row>
    <row r="1205" spans="1:13" ht="12.75">
      <c r="A1205" s="35"/>
      <c r="B1205" s="38"/>
      <c r="C1205" s="36"/>
      <c r="D1205" s="36"/>
      <c r="E1205" s="50"/>
      <c r="F1205" s="50"/>
      <c r="G1205" s="105"/>
      <c r="H1205" s="60"/>
      <c r="I1205" s="60"/>
      <c r="J1205" s="26"/>
      <c r="K1205" s="26"/>
      <c r="L1205" s="26"/>
      <c r="M1205" s="26"/>
    </row>
    <row r="1206" spans="1:13" ht="12.75">
      <c r="A1206" s="35"/>
      <c r="B1206" s="37"/>
      <c r="C1206" s="36"/>
      <c r="D1206" s="36"/>
      <c r="E1206" s="50"/>
      <c r="F1206" s="50"/>
      <c r="G1206" s="105"/>
      <c r="H1206" s="60"/>
      <c r="I1206" s="60"/>
      <c r="J1206" s="26"/>
      <c r="K1206" s="26"/>
      <c r="L1206" s="26"/>
      <c r="M1206" s="26"/>
    </row>
    <row r="1207" spans="1:13" ht="12.75">
      <c r="A1207" s="35"/>
      <c r="B1207" s="37"/>
      <c r="C1207" s="36"/>
      <c r="D1207" s="36"/>
      <c r="E1207" s="50"/>
      <c r="F1207" s="50"/>
      <c r="G1207" s="105"/>
      <c r="H1207" s="60"/>
      <c r="I1207" s="60"/>
      <c r="J1207" s="26"/>
      <c r="K1207" s="26"/>
      <c r="L1207" s="26"/>
      <c r="M1207" s="26"/>
    </row>
    <row r="1208" spans="1:13" ht="12.75">
      <c r="A1208" s="35"/>
      <c r="B1208" s="37"/>
      <c r="C1208" s="36"/>
      <c r="D1208" s="36"/>
      <c r="E1208" s="50"/>
      <c r="F1208" s="50"/>
      <c r="G1208" s="105"/>
      <c r="H1208" s="60"/>
      <c r="I1208" s="60"/>
      <c r="J1208" s="26"/>
      <c r="K1208" s="26"/>
      <c r="L1208" s="26"/>
      <c r="M1208" s="26"/>
    </row>
    <row r="1209" spans="1:13" ht="12.75">
      <c r="A1209" s="35"/>
      <c r="B1209" s="37"/>
      <c r="C1209" s="36"/>
      <c r="D1209" s="36"/>
      <c r="E1209" s="50"/>
      <c r="F1209" s="50"/>
      <c r="G1209" s="105"/>
      <c r="H1209" s="60"/>
      <c r="I1209" s="60"/>
      <c r="J1209" s="26"/>
      <c r="K1209" s="26"/>
      <c r="L1209" s="26"/>
      <c r="M1209" s="26"/>
    </row>
    <row r="1210" spans="1:13" ht="12.75">
      <c r="A1210" s="35"/>
      <c r="B1210" s="37"/>
      <c r="C1210" s="36"/>
      <c r="D1210" s="36"/>
      <c r="E1210" s="50"/>
      <c r="F1210" s="50"/>
      <c r="G1210" s="105"/>
      <c r="H1210" s="60"/>
      <c r="I1210" s="60"/>
      <c r="J1210" s="26"/>
      <c r="K1210" s="26"/>
      <c r="L1210" s="26"/>
      <c r="M1210" s="26"/>
    </row>
    <row r="1211" spans="1:13" ht="12.75">
      <c r="A1211" s="35"/>
      <c r="B1211" s="37"/>
      <c r="C1211" s="36"/>
      <c r="D1211" s="36"/>
      <c r="E1211" s="50"/>
      <c r="F1211" s="50"/>
      <c r="G1211" s="105"/>
      <c r="H1211" s="60"/>
      <c r="I1211" s="60"/>
      <c r="J1211" s="26"/>
      <c r="K1211" s="26"/>
      <c r="L1211" s="26"/>
      <c r="M1211" s="26"/>
    </row>
    <row r="1212" spans="1:13" ht="12.75">
      <c r="A1212" s="35"/>
      <c r="B1212" s="37"/>
      <c r="C1212" s="36"/>
      <c r="D1212" s="36"/>
      <c r="E1212" s="50"/>
      <c r="F1212" s="50"/>
      <c r="G1212" s="105"/>
      <c r="H1212" s="60"/>
      <c r="I1212" s="60"/>
      <c r="J1212" s="26"/>
      <c r="K1212" s="26"/>
      <c r="L1212" s="26"/>
      <c r="M1212" s="26"/>
    </row>
    <row r="1213" spans="1:13" ht="12.75">
      <c r="A1213" s="35"/>
      <c r="B1213" s="37"/>
      <c r="C1213" s="36"/>
      <c r="D1213" s="36"/>
      <c r="E1213" s="50"/>
      <c r="F1213" s="50"/>
      <c r="G1213" s="105"/>
      <c r="H1213" s="60"/>
      <c r="I1213" s="60"/>
      <c r="J1213" s="26"/>
      <c r="K1213" s="26"/>
      <c r="L1213" s="26"/>
      <c r="M1213" s="26"/>
    </row>
    <row r="1214" spans="1:13" ht="12.75">
      <c r="A1214" s="35"/>
      <c r="B1214" s="37"/>
      <c r="C1214" s="36"/>
      <c r="D1214" s="36"/>
      <c r="E1214" s="50"/>
      <c r="F1214" s="50"/>
      <c r="G1214" s="105"/>
      <c r="H1214" s="60"/>
      <c r="I1214" s="60"/>
      <c r="J1214" s="26"/>
      <c r="K1214" s="26"/>
      <c r="L1214" s="26"/>
      <c r="M1214" s="26"/>
    </row>
    <row r="1215" spans="1:13" ht="12.75">
      <c r="A1215" s="35"/>
      <c r="B1215" s="37"/>
      <c r="C1215" s="36"/>
      <c r="D1215" s="36"/>
      <c r="E1215" s="50"/>
      <c r="F1215" s="50"/>
      <c r="G1215" s="105"/>
      <c r="H1215" s="60"/>
      <c r="I1215" s="60"/>
      <c r="J1215" s="26"/>
      <c r="K1215" s="26"/>
      <c r="L1215" s="26"/>
      <c r="M1215" s="26"/>
    </row>
    <row r="1216" spans="1:13" ht="12.75">
      <c r="A1216" s="35"/>
      <c r="B1216" s="37"/>
      <c r="C1216" s="36"/>
      <c r="D1216" s="36"/>
      <c r="E1216" s="50"/>
      <c r="F1216" s="50"/>
      <c r="G1216" s="105"/>
      <c r="H1216" s="60"/>
      <c r="I1216" s="60"/>
      <c r="J1216" s="26"/>
      <c r="K1216" s="26"/>
      <c r="L1216" s="26"/>
      <c r="M1216" s="26"/>
    </row>
    <row r="1217" spans="1:13" ht="12.75">
      <c r="A1217" s="35"/>
      <c r="B1217" s="37"/>
      <c r="C1217" s="36"/>
      <c r="D1217" s="36"/>
      <c r="E1217" s="50"/>
      <c r="F1217" s="50"/>
      <c r="G1217" s="105"/>
      <c r="H1217" s="60"/>
      <c r="I1217" s="60"/>
      <c r="J1217" s="26"/>
      <c r="K1217" s="26"/>
      <c r="L1217" s="26"/>
      <c r="M1217" s="26"/>
    </row>
    <row r="1218" spans="1:13" ht="12.75">
      <c r="A1218" s="35"/>
      <c r="B1218" s="37"/>
      <c r="C1218" s="36"/>
      <c r="D1218" s="36"/>
      <c r="E1218" s="50"/>
      <c r="F1218" s="50"/>
      <c r="G1218" s="105"/>
      <c r="H1218" s="60"/>
      <c r="I1218" s="60"/>
      <c r="J1218" s="26"/>
      <c r="K1218" s="26"/>
      <c r="L1218" s="26"/>
      <c r="M1218" s="26"/>
    </row>
    <row r="1219" spans="1:13" ht="12.75">
      <c r="A1219" s="35"/>
      <c r="B1219" s="37"/>
      <c r="C1219" s="36"/>
      <c r="D1219" s="36"/>
      <c r="E1219" s="50"/>
      <c r="F1219" s="50"/>
      <c r="G1219" s="105"/>
      <c r="H1219" s="60"/>
      <c r="I1219" s="60"/>
      <c r="J1219" s="26"/>
      <c r="K1219" s="26"/>
      <c r="L1219" s="26"/>
      <c r="M1219" s="26"/>
    </row>
    <row r="1220" spans="1:13" ht="12.75">
      <c r="A1220" s="35"/>
      <c r="B1220" s="37"/>
      <c r="C1220" s="36"/>
      <c r="D1220" s="36"/>
      <c r="E1220" s="50"/>
      <c r="F1220" s="50"/>
      <c r="G1220" s="105"/>
      <c r="H1220" s="60"/>
      <c r="I1220" s="60"/>
      <c r="J1220" s="26"/>
      <c r="K1220" s="26"/>
      <c r="L1220" s="26"/>
      <c r="M1220" s="26"/>
    </row>
    <row r="1221" spans="1:13" ht="12.75">
      <c r="A1221" s="35"/>
      <c r="B1221" s="37"/>
      <c r="C1221" s="36"/>
      <c r="D1221" s="36"/>
      <c r="E1221" s="50"/>
      <c r="F1221" s="50"/>
      <c r="G1221" s="105"/>
      <c r="H1221" s="60"/>
      <c r="I1221" s="60"/>
      <c r="J1221" s="26"/>
      <c r="K1221" s="26"/>
      <c r="L1221" s="26"/>
      <c r="M1221" s="26"/>
    </row>
    <row r="1222" spans="1:13" ht="12.75">
      <c r="A1222" s="35"/>
      <c r="B1222" s="37"/>
      <c r="C1222" s="36"/>
      <c r="D1222" s="36"/>
      <c r="E1222" s="50"/>
      <c r="F1222" s="50"/>
      <c r="G1222" s="105"/>
      <c r="H1222" s="60"/>
      <c r="I1222" s="60"/>
      <c r="J1222" s="26"/>
      <c r="K1222" s="26"/>
      <c r="L1222" s="26"/>
      <c r="M1222" s="26"/>
    </row>
    <row r="1223" spans="1:13" ht="12.75">
      <c r="A1223" s="35"/>
      <c r="B1223" s="37"/>
      <c r="C1223" s="36"/>
      <c r="D1223" s="36"/>
      <c r="E1223" s="50"/>
      <c r="F1223" s="50"/>
      <c r="G1223" s="105"/>
      <c r="H1223" s="60"/>
      <c r="I1223" s="60"/>
      <c r="J1223" s="26"/>
      <c r="K1223" s="26"/>
      <c r="L1223" s="26"/>
      <c r="M1223" s="26"/>
    </row>
    <row r="1224" spans="1:13" ht="12.75">
      <c r="A1224" s="35"/>
      <c r="B1224" s="37"/>
      <c r="C1224" s="36"/>
      <c r="D1224" s="36"/>
      <c r="E1224" s="50"/>
      <c r="F1224" s="50"/>
      <c r="G1224" s="105"/>
      <c r="H1224" s="60"/>
      <c r="I1224" s="60"/>
      <c r="J1224" s="26"/>
      <c r="K1224" s="26"/>
      <c r="L1224" s="26"/>
      <c r="M1224" s="26"/>
    </row>
    <row r="1225" spans="1:13" ht="12.75">
      <c r="A1225" s="35"/>
      <c r="B1225" s="37"/>
      <c r="C1225" s="36"/>
      <c r="D1225" s="36"/>
      <c r="E1225" s="50"/>
      <c r="F1225" s="50"/>
      <c r="G1225" s="105"/>
      <c r="H1225" s="60"/>
      <c r="I1225" s="60"/>
      <c r="J1225" s="26"/>
      <c r="K1225" s="26"/>
      <c r="L1225" s="26"/>
      <c r="M1225" s="26"/>
    </row>
    <row r="1226" spans="1:13" ht="12.75">
      <c r="A1226" s="35"/>
      <c r="B1226" s="37"/>
      <c r="C1226" s="36"/>
      <c r="D1226" s="36"/>
      <c r="E1226" s="50"/>
      <c r="F1226" s="50"/>
      <c r="G1226" s="105"/>
      <c r="H1226" s="60"/>
      <c r="I1226" s="60"/>
      <c r="J1226" s="26"/>
      <c r="K1226" s="26"/>
      <c r="L1226" s="26"/>
      <c r="M1226" s="26"/>
    </row>
    <row r="1227" spans="1:13" ht="12.75">
      <c r="A1227" s="35"/>
      <c r="B1227" s="37"/>
      <c r="C1227" s="36"/>
      <c r="D1227" s="36"/>
      <c r="E1227" s="50"/>
      <c r="F1227" s="50"/>
      <c r="G1227" s="105"/>
      <c r="H1227" s="60"/>
      <c r="I1227" s="60"/>
      <c r="J1227" s="26"/>
      <c r="K1227" s="26"/>
      <c r="L1227" s="26"/>
      <c r="M1227" s="26"/>
    </row>
    <row r="1228" spans="1:13" ht="12.75">
      <c r="A1228" s="35"/>
      <c r="B1228" s="37"/>
      <c r="C1228" s="36"/>
      <c r="D1228" s="36"/>
      <c r="E1228" s="50"/>
      <c r="F1228" s="50"/>
      <c r="G1228" s="105"/>
      <c r="H1228" s="60"/>
      <c r="I1228" s="60"/>
      <c r="J1228" s="26"/>
      <c r="K1228" s="26"/>
      <c r="L1228" s="26"/>
      <c r="M1228" s="26"/>
    </row>
    <row r="1229" spans="1:13" ht="12.75">
      <c r="A1229" s="35"/>
      <c r="B1229" s="37"/>
      <c r="C1229" s="36"/>
      <c r="D1229" s="36"/>
      <c r="E1229" s="50"/>
      <c r="F1229" s="50"/>
      <c r="G1229" s="105"/>
      <c r="H1229" s="60"/>
      <c r="I1229" s="60"/>
      <c r="J1229" s="26"/>
      <c r="K1229" s="26"/>
      <c r="L1229" s="26"/>
      <c r="M1229" s="26"/>
    </row>
    <row r="1230" spans="1:13" ht="12.75">
      <c r="A1230" s="35"/>
      <c r="B1230" s="37"/>
      <c r="C1230" s="36"/>
      <c r="D1230" s="36"/>
      <c r="E1230" s="50"/>
      <c r="F1230" s="50"/>
      <c r="G1230" s="105"/>
      <c r="H1230" s="60"/>
      <c r="I1230" s="60"/>
      <c r="J1230" s="26"/>
      <c r="K1230" s="26"/>
      <c r="L1230" s="26"/>
      <c r="M1230" s="26"/>
    </row>
    <row r="1231" spans="1:13" ht="12.75">
      <c r="A1231" s="35"/>
      <c r="B1231" s="37"/>
      <c r="C1231" s="36"/>
      <c r="D1231" s="36"/>
      <c r="E1231" s="50"/>
      <c r="F1231" s="50"/>
      <c r="G1231" s="105"/>
      <c r="H1231" s="60"/>
      <c r="I1231" s="60"/>
      <c r="J1231" s="26"/>
      <c r="K1231" s="26"/>
      <c r="L1231" s="26"/>
      <c r="M1231" s="26"/>
    </row>
    <row r="1232" spans="1:13" ht="12.75">
      <c r="A1232" s="35"/>
      <c r="B1232" s="37"/>
      <c r="C1232" s="36"/>
      <c r="D1232" s="36"/>
      <c r="E1232" s="50"/>
      <c r="F1232" s="50"/>
      <c r="G1232" s="105"/>
      <c r="H1232" s="60"/>
      <c r="I1232" s="60"/>
      <c r="J1232" s="26"/>
      <c r="K1232" s="26"/>
      <c r="L1232" s="26"/>
      <c r="M1232" s="26"/>
    </row>
    <row r="1233" spans="1:13" ht="12.75">
      <c r="A1233" s="35"/>
      <c r="B1233" s="37"/>
      <c r="C1233" s="36"/>
      <c r="D1233" s="36"/>
      <c r="E1233" s="50"/>
      <c r="F1233" s="50"/>
      <c r="G1233" s="105"/>
      <c r="H1233" s="60"/>
      <c r="I1233" s="60"/>
      <c r="J1233" s="26"/>
      <c r="K1233" s="26"/>
      <c r="L1233" s="26"/>
      <c r="M1233" s="26"/>
    </row>
    <row r="1234" spans="1:13" ht="12.75">
      <c r="A1234" s="35"/>
      <c r="B1234" s="37"/>
      <c r="C1234" s="36"/>
      <c r="D1234" s="36"/>
      <c r="E1234" s="50"/>
      <c r="F1234" s="50"/>
      <c r="G1234" s="105"/>
      <c r="H1234" s="60"/>
      <c r="I1234" s="60"/>
      <c r="J1234" s="26"/>
      <c r="K1234" s="26"/>
      <c r="L1234" s="26"/>
      <c r="M1234" s="26"/>
    </row>
    <row r="1235" spans="1:13" ht="12.75">
      <c r="A1235" s="35"/>
      <c r="B1235" s="37"/>
      <c r="C1235" s="36"/>
      <c r="D1235" s="36"/>
      <c r="E1235" s="50"/>
      <c r="F1235" s="50"/>
      <c r="G1235" s="105"/>
      <c r="H1235" s="60"/>
      <c r="I1235" s="60"/>
      <c r="J1235" s="26"/>
      <c r="K1235" s="26"/>
      <c r="L1235" s="26"/>
      <c r="M1235" s="26"/>
    </row>
    <row r="1236" spans="1:13" ht="12.75">
      <c r="A1236" s="35"/>
      <c r="B1236" s="37"/>
      <c r="C1236" s="36"/>
      <c r="D1236" s="36"/>
      <c r="E1236" s="50"/>
      <c r="F1236" s="50"/>
      <c r="G1236" s="105"/>
      <c r="H1236" s="60"/>
      <c r="I1236" s="60"/>
      <c r="J1236" s="26"/>
      <c r="K1236" s="26"/>
      <c r="L1236" s="26"/>
      <c r="M1236" s="26"/>
    </row>
    <row r="1237" spans="1:13" ht="12.75">
      <c r="A1237" s="35"/>
      <c r="B1237" s="37"/>
      <c r="C1237" s="36"/>
      <c r="D1237" s="36"/>
      <c r="E1237" s="50"/>
      <c r="F1237" s="50"/>
      <c r="G1237" s="105"/>
      <c r="H1237" s="60"/>
      <c r="I1237" s="60"/>
      <c r="J1237" s="26"/>
      <c r="K1237" s="26"/>
      <c r="L1237" s="26"/>
      <c r="M1237" s="26"/>
    </row>
    <row r="1238" spans="1:13" ht="12.75">
      <c r="A1238" s="35"/>
      <c r="B1238" s="37"/>
      <c r="C1238" s="36"/>
      <c r="D1238" s="36"/>
      <c r="E1238" s="50"/>
      <c r="F1238" s="50"/>
      <c r="G1238" s="105"/>
      <c r="H1238" s="60"/>
      <c r="I1238" s="60"/>
      <c r="J1238" s="26"/>
      <c r="K1238" s="26"/>
      <c r="L1238" s="26"/>
      <c r="M1238" s="26"/>
    </row>
    <row r="1239" spans="1:13" ht="12.75">
      <c r="A1239" s="35"/>
      <c r="B1239" s="37"/>
      <c r="C1239" s="36"/>
      <c r="D1239" s="36"/>
      <c r="E1239" s="50"/>
      <c r="F1239" s="50"/>
      <c r="G1239" s="105"/>
      <c r="H1239" s="60"/>
      <c r="I1239" s="60"/>
      <c r="J1239" s="26"/>
      <c r="K1239" s="26"/>
      <c r="L1239" s="26"/>
      <c r="M1239" s="26"/>
    </row>
    <row r="1240" spans="1:13" ht="12.75">
      <c r="A1240" s="35"/>
      <c r="B1240" s="37"/>
      <c r="C1240" s="36"/>
      <c r="D1240" s="36"/>
      <c r="E1240" s="50"/>
      <c r="F1240" s="50"/>
      <c r="G1240" s="105"/>
      <c r="H1240" s="60"/>
      <c r="I1240" s="60"/>
      <c r="J1240" s="26"/>
      <c r="K1240" s="26"/>
      <c r="L1240" s="26"/>
      <c r="M1240" s="26"/>
    </row>
    <row r="1241" spans="1:13" ht="12.75">
      <c r="A1241" s="35"/>
      <c r="B1241" s="37"/>
      <c r="C1241" s="36"/>
      <c r="D1241" s="36"/>
      <c r="E1241" s="50"/>
      <c r="F1241" s="50"/>
      <c r="G1241" s="105"/>
      <c r="H1241" s="60"/>
      <c r="I1241" s="60"/>
      <c r="J1241" s="26"/>
      <c r="K1241" s="26"/>
      <c r="L1241" s="26"/>
      <c r="M1241" s="26"/>
    </row>
    <row r="1242" spans="1:13" ht="12.75">
      <c r="A1242" s="35"/>
      <c r="B1242" s="37"/>
      <c r="C1242" s="36"/>
      <c r="D1242" s="36"/>
      <c r="E1242" s="50"/>
      <c r="F1242" s="50"/>
      <c r="G1242" s="105"/>
      <c r="H1242" s="60"/>
      <c r="I1242" s="60"/>
      <c r="J1242" s="26"/>
      <c r="K1242" s="26"/>
      <c r="L1242" s="26"/>
      <c r="M1242" s="26"/>
    </row>
    <row r="1243" spans="1:13" ht="12.75">
      <c r="A1243" s="35"/>
      <c r="B1243" s="37"/>
      <c r="C1243" s="36"/>
      <c r="D1243" s="36"/>
      <c r="E1243" s="50"/>
      <c r="F1243" s="50"/>
      <c r="G1243" s="105"/>
      <c r="H1243" s="60"/>
      <c r="I1243" s="60"/>
      <c r="J1243" s="26"/>
      <c r="K1243" s="26"/>
      <c r="L1243" s="26"/>
      <c r="M1243" s="26"/>
    </row>
    <row r="1244" spans="1:13" ht="12.75">
      <c r="A1244" s="35"/>
      <c r="B1244" s="37"/>
      <c r="C1244" s="36"/>
      <c r="D1244" s="36"/>
      <c r="E1244" s="50"/>
      <c r="F1244" s="50"/>
      <c r="G1244" s="105"/>
      <c r="H1244" s="60"/>
      <c r="I1244" s="60"/>
      <c r="J1244" s="26"/>
      <c r="K1244" s="26"/>
      <c r="L1244" s="26"/>
      <c r="M1244" s="26"/>
    </row>
    <row r="1245" spans="1:13" ht="12.75">
      <c r="A1245" s="35"/>
      <c r="B1245" s="37"/>
      <c r="C1245" s="36"/>
      <c r="D1245" s="36"/>
      <c r="E1245" s="50"/>
      <c r="F1245" s="50"/>
      <c r="G1245" s="105"/>
      <c r="H1245" s="60"/>
      <c r="I1245" s="60"/>
      <c r="J1245" s="26"/>
      <c r="K1245" s="26"/>
      <c r="L1245" s="26"/>
      <c r="M1245" s="26"/>
    </row>
    <row r="1246" spans="1:13" ht="12.75">
      <c r="A1246" s="35"/>
      <c r="B1246" s="37"/>
      <c r="C1246" s="36"/>
      <c r="D1246" s="36"/>
      <c r="E1246" s="50"/>
      <c r="F1246" s="50"/>
      <c r="G1246" s="105"/>
      <c r="H1246" s="60"/>
      <c r="I1246" s="60"/>
      <c r="J1246" s="26"/>
      <c r="K1246" s="26"/>
      <c r="L1246" s="26"/>
      <c r="M1246" s="26"/>
    </row>
    <row r="1247" spans="1:13" ht="12.75">
      <c r="A1247" s="35"/>
      <c r="B1247" s="37"/>
      <c r="C1247" s="36"/>
      <c r="D1247" s="36"/>
      <c r="E1247" s="50"/>
      <c r="F1247" s="50"/>
      <c r="G1247" s="105"/>
      <c r="H1247" s="60"/>
      <c r="I1247" s="60"/>
      <c r="J1247" s="26"/>
      <c r="K1247" s="26"/>
      <c r="L1247" s="26"/>
      <c r="M1247" s="26"/>
    </row>
    <row r="1248" spans="1:13" ht="12.75">
      <c r="A1248" s="35"/>
      <c r="B1248" s="37"/>
      <c r="C1248" s="36"/>
      <c r="D1248" s="36"/>
      <c r="E1248" s="50"/>
      <c r="F1248" s="50"/>
      <c r="G1248" s="105"/>
      <c r="H1248" s="60"/>
      <c r="I1248" s="60"/>
      <c r="J1248" s="26"/>
      <c r="K1248" s="26"/>
      <c r="L1248" s="26"/>
      <c r="M1248" s="26"/>
    </row>
    <row r="1249" spans="1:13" ht="12.75">
      <c r="A1249" s="35"/>
      <c r="B1249" s="37"/>
      <c r="C1249" s="36"/>
      <c r="D1249" s="36"/>
      <c r="E1249" s="50"/>
      <c r="F1249" s="50"/>
      <c r="G1249" s="105"/>
      <c r="H1249" s="60"/>
      <c r="I1249" s="60"/>
      <c r="J1249" s="26"/>
      <c r="K1249" s="26"/>
      <c r="L1249" s="26"/>
      <c r="M1249" s="26"/>
    </row>
    <row r="1250" spans="1:13" ht="12.75">
      <c r="A1250" s="35"/>
      <c r="B1250" s="37"/>
      <c r="C1250" s="36"/>
      <c r="D1250" s="36"/>
      <c r="E1250" s="50"/>
      <c r="F1250" s="50"/>
      <c r="G1250" s="105"/>
      <c r="H1250" s="60"/>
      <c r="I1250" s="60"/>
      <c r="J1250" s="26"/>
      <c r="K1250" s="26"/>
      <c r="L1250" s="26"/>
      <c r="M1250" s="26"/>
    </row>
    <row r="1251" spans="1:13" ht="12.75">
      <c r="A1251" s="35"/>
      <c r="B1251" s="37"/>
      <c r="C1251" s="36"/>
      <c r="D1251" s="36"/>
      <c r="E1251" s="50"/>
      <c r="F1251" s="50"/>
      <c r="G1251" s="105"/>
      <c r="H1251" s="60"/>
      <c r="I1251" s="60"/>
      <c r="J1251" s="26"/>
      <c r="K1251" s="26"/>
      <c r="L1251" s="26"/>
      <c r="M1251" s="26"/>
    </row>
    <row r="1252" spans="1:13" ht="12.75">
      <c r="A1252" s="35"/>
      <c r="B1252" s="37"/>
      <c r="C1252" s="36"/>
      <c r="D1252" s="36"/>
      <c r="E1252" s="50"/>
      <c r="F1252" s="50"/>
      <c r="G1252" s="105"/>
      <c r="H1252" s="60"/>
      <c r="I1252" s="60"/>
      <c r="J1252" s="26"/>
      <c r="K1252" s="26"/>
      <c r="L1252" s="26"/>
      <c r="M1252" s="26"/>
    </row>
    <row r="1253" spans="1:13" ht="12.75">
      <c r="A1253" s="35"/>
      <c r="B1253" s="37"/>
      <c r="C1253" s="36"/>
      <c r="D1253" s="36"/>
      <c r="E1253" s="50"/>
      <c r="F1253" s="50"/>
      <c r="G1253" s="105"/>
      <c r="H1253" s="60"/>
      <c r="I1253" s="60"/>
      <c r="J1253" s="26"/>
      <c r="K1253" s="26"/>
      <c r="L1253" s="26"/>
      <c r="M1253" s="26"/>
    </row>
    <row r="1254" spans="1:13" ht="12.75">
      <c r="A1254" s="35"/>
      <c r="B1254" s="37"/>
      <c r="C1254" s="36"/>
      <c r="D1254" s="36"/>
      <c r="E1254" s="50"/>
      <c r="F1254" s="50"/>
      <c r="G1254" s="105"/>
      <c r="H1254" s="60"/>
      <c r="I1254" s="60"/>
      <c r="J1254" s="26"/>
      <c r="K1254" s="26"/>
      <c r="L1254" s="26"/>
      <c r="M1254" s="26"/>
    </row>
    <row r="1255" spans="1:13" ht="12.75">
      <c r="A1255" s="35"/>
      <c r="B1255" s="37"/>
      <c r="C1255" s="36"/>
      <c r="D1255" s="36"/>
      <c r="E1255" s="50"/>
      <c r="F1255" s="50"/>
      <c r="G1255" s="105"/>
      <c r="H1255" s="60"/>
      <c r="I1255" s="60"/>
      <c r="J1255" s="26"/>
      <c r="K1255" s="26"/>
      <c r="L1255" s="26"/>
      <c r="M1255" s="26"/>
    </row>
    <row r="1256" spans="1:13" ht="12.75">
      <c r="A1256" s="35"/>
      <c r="B1256" s="37"/>
      <c r="C1256" s="36"/>
      <c r="D1256" s="36"/>
      <c r="E1256" s="50"/>
      <c r="F1256" s="50"/>
      <c r="G1256" s="105"/>
      <c r="H1256" s="60"/>
      <c r="I1256" s="60"/>
      <c r="J1256" s="26"/>
      <c r="K1256" s="26"/>
      <c r="L1256" s="26"/>
      <c r="M1256" s="26"/>
    </row>
    <row r="1257" spans="1:13" ht="12.75">
      <c r="A1257" s="35"/>
      <c r="B1257" s="37"/>
      <c r="C1257" s="36"/>
      <c r="D1257" s="36"/>
      <c r="E1257" s="50"/>
      <c r="F1257" s="50"/>
      <c r="G1257" s="105"/>
      <c r="H1257" s="60"/>
      <c r="I1257" s="60"/>
      <c r="J1257" s="26"/>
      <c r="K1257" s="26"/>
      <c r="L1257" s="26"/>
      <c r="M1257" s="26"/>
    </row>
    <row r="1258" spans="1:13" ht="12.75">
      <c r="A1258" s="35"/>
      <c r="B1258" s="37"/>
      <c r="C1258" s="36"/>
      <c r="D1258" s="36"/>
      <c r="E1258" s="50"/>
      <c r="F1258" s="50"/>
      <c r="G1258" s="105"/>
      <c r="H1258" s="60"/>
      <c r="I1258" s="60"/>
      <c r="J1258" s="26"/>
      <c r="K1258" s="26"/>
      <c r="L1258" s="26"/>
      <c r="M1258" s="26"/>
    </row>
    <row r="1259" spans="1:13" ht="12.75">
      <c r="A1259" s="35"/>
      <c r="B1259" s="37"/>
      <c r="C1259" s="36"/>
      <c r="D1259" s="36"/>
      <c r="E1259" s="50"/>
      <c r="F1259" s="50"/>
      <c r="G1259" s="105"/>
      <c r="H1259" s="60"/>
      <c r="I1259" s="60"/>
      <c r="J1259" s="26"/>
      <c r="K1259" s="26"/>
      <c r="L1259" s="26"/>
      <c r="M1259" s="26"/>
    </row>
    <row r="1260" spans="1:13" ht="12.75">
      <c r="A1260" s="35"/>
      <c r="B1260" s="37"/>
      <c r="C1260" s="36"/>
      <c r="D1260" s="36"/>
      <c r="E1260" s="50"/>
      <c r="F1260" s="50"/>
      <c r="G1260" s="105"/>
      <c r="H1260" s="60"/>
      <c r="I1260" s="60"/>
      <c r="J1260" s="26"/>
      <c r="K1260" s="26"/>
      <c r="L1260" s="26"/>
      <c r="M1260" s="26"/>
    </row>
    <row r="1261" spans="1:13" ht="12.75">
      <c r="A1261" s="35"/>
      <c r="B1261" s="37"/>
      <c r="C1261" s="36"/>
      <c r="D1261" s="36"/>
      <c r="E1261" s="50"/>
      <c r="F1261" s="50"/>
      <c r="G1261" s="105"/>
      <c r="H1261" s="60"/>
      <c r="I1261" s="60"/>
      <c r="J1261" s="26"/>
      <c r="K1261" s="26"/>
      <c r="L1261" s="26"/>
      <c r="M1261" s="26"/>
    </row>
    <row r="1262" spans="1:13" ht="12.75">
      <c r="A1262" s="35"/>
      <c r="B1262" s="37"/>
      <c r="C1262" s="36"/>
      <c r="D1262" s="36"/>
      <c r="E1262" s="50"/>
      <c r="F1262" s="50"/>
      <c r="G1262" s="105"/>
      <c r="H1262" s="60"/>
      <c r="I1262" s="60"/>
      <c r="J1262" s="26"/>
      <c r="K1262" s="26"/>
      <c r="L1262" s="26"/>
      <c r="M1262" s="26"/>
    </row>
    <row r="1263" spans="1:13" ht="12.75">
      <c r="A1263" s="35"/>
      <c r="B1263" s="37"/>
      <c r="C1263" s="36"/>
      <c r="D1263" s="36"/>
      <c r="E1263" s="50"/>
      <c r="F1263" s="50"/>
      <c r="G1263" s="105"/>
      <c r="H1263" s="60"/>
      <c r="I1263" s="60"/>
      <c r="J1263" s="26"/>
      <c r="K1263" s="26"/>
      <c r="L1263" s="26"/>
      <c r="M1263" s="26"/>
    </row>
    <row r="1264" spans="1:13" ht="12.75">
      <c r="A1264" s="35"/>
      <c r="B1264" s="37"/>
      <c r="C1264" s="36"/>
      <c r="D1264" s="36"/>
      <c r="E1264" s="50"/>
      <c r="F1264" s="50"/>
      <c r="G1264" s="105"/>
      <c r="H1264" s="60"/>
      <c r="I1264" s="60"/>
      <c r="J1264" s="26"/>
      <c r="K1264" s="26"/>
      <c r="L1264" s="26"/>
      <c r="M1264" s="26"/>
    </row>
    <row r="1265" spans="1:13" ht="12.75">
      <c r="A1265" s="35"/>
      <c r="B1265" s="37"/>
      <c r="C1265" s="36"/>
      <c r="D1265" s="36"/>
      <c r="E1265" s="50"/>
      <c r="F1265" s="50"/>
      <c r="G1265" s="105"/>
      <c r="H1265" s="60"/>
      <c r="I1265" s="60"/>
      <c r="J1265" s="26"/>
      <c r="K1265" s="26"/>
      <c r="L1265" s="26"/>
      <c r="M1265" s="26"/>
    </row>
    <row r="1266" spans="1:13" ht="12.75">
      <c r="A1266" s="35"/>
      <c r="B1266" s="37"/>
      <c r="C1266" s="36"/>
      <c r="D1266" s="36"/>
      <c r="E1266" s="50"/>
      <c r="F1266" s="50"/>
      <c r="G1266" s="105"/>
      <c r="H1266" s="60"/>
      <c r="I1266" s="60"/>
      <c r="J1266" s="26"/>
      <c r="K1266" s="26"/>
      <c r="L1266" s="26"/>
      <c r="M1266" s="26"/>
    </row>
    <row r="1267" spans="1:13" ht="12.75">
      <c r="A1267" s="35"/>
      <c r="B1267" s="37"/>
      <c r="C1267" s="36"/>
      <c r="D1267" s="36"/>
      <c r="E1267" s="50"/>
      <c r="F1267" s="50"/>
      <c r="G1267" s="105"/>
      <c r="H1267" s="60"/>
      <c r="I1267" s="60"/>
      <c r="J1267" s="26"/>
      <c r="K1267" s="26"/>
      <c r="L1267" s="26"/>
      <c r="M1267" s="26"/>
    </row>
    <row r="1268" spans="1:13" ht="12.75">
      <c r="A1268" s="35"/>
      <c r="B1268" s="37"/>
      <c r="C1268" s="36"/>
      <c r="D1268" s="36"/>
      <c r="E1268" s="50"/>
      <c r="F1268" s="50"/>
      <c r="G1268" s="105"/>
      <c r="H1268" s="60"/>
      <c r="I1268" s="60"/>
      <c r="J1268" s="26"/>
      <c r="K1268" s="26"/>
      <c r="L1268" s="26"/>
      <c r="M1268" s="26"/>
    </row>
    <row r="1269" spans="1:13" ht="12.75">
      <c r="A1269" s="35"/>
      <c r="B1269" s="37"/>
      <c r="C1269" s="36"/>
      <c r="D1269" s="36"/>
      <c r="E1269" s="50"/>
      <c r="F1269" s="50"/>
      <c r="G1269" s="105"/>
      <c r="H1269" s="60"/>
      <c r="I1269" s="60"/>
      <c r="J1269" s="26"/>
      <c r="K1269" s="26"/>
      <c r="L1269" s="26"/>
      <c r="M1269" s="26"/>
    </row>
    <row r="1270" spans="1:13" ht="12.75">
      <c r="A1270" s="35"/>
      <c r="B1270" s="37"/>
      <c r="C1270" s="36"/>
      <c r="D1270" s="36"/>
      <c r="E1270" s="50"/>
      <c r="F1270" s="50"/>
      <c r="G1270" s="105"/>
      <c r="H1270" s="60"/>
      <c r="I1270" s="60"/>
      <c r="J1270" s="26"/>
      <c r="K1270" s="26"/>
      <c r="L1270" s="26"/>
      <c r="M1270" s="26"/>
    </row>
    <row r="1271" spans="1:13" ht="12.75">
      <c r="A1271" s="35"/>
      <c r="B1271" s="37"/>
      <c r="C1271" s="36"/>
      <c r="D1271" s="36"/>
      <c r="E1271" s="50"/>
      <c r="F1271" s="50"/>
      <c r="G1271" s="105"/>
      <c r="H1271" s="60"/>
      <c r="I1271" s="60"/>
      <c r="J1271" s="26"/>
      <c r="K1271" s="26"/>
      <c r="L1271" s="26"/>
      <c r="M1271" s="26"/>
    </row>
    <row r="1272" spans="1:13" ht="12.75">
      <c r="A1272" s="35"/>
      <c r="B1272" s="37"/>
      <c r="C1272" s="36"/>
      <c r="D1272" s="36"/>
      <c r="E1272" s="50"/>
      <c r="F1272" s="50"/>
      <c r="G1272" s="105"/>
      <c r="H1272" s="60"/>
      <c r="I1272" s="60"/>
      <c r="J1272" s="26"/>
      <c r="K1272" s="26"/>
      <c r="L1272" s="26"/>
      <c r="M1272" s="26"/>
    </row>
    <row r="1273" spans="1:13" ht="12.75">
      <c r="A1273" s="35"/>
      <c r="B1273" s="37"/>
      <c r="C1273" s="36"/>
      <c r="D1273" s="36"/>
      <c r="E1273" s="50"/>
      <c r="F1273" s="50"/>
      <c r="G1273" s="105"/>
      <c r="H1273" s="60"/>
      <c r="I1273" s="60"/>
      <c r="J1273" s="26"/>
      <c r="K1273" s="26"/>
      <c r="L1273" s="26"/>
      <c r="M1273" s="26"/>
    </row>
    <row r="1274" spans="1:13" ht="12.75">
      <c r="A1274" s="35"/>
      <c r="B1274" s="37"/>
      <c r="C1274" s="36"/>
      <c r="D1274" s="36"/>
      <c r="E1274" s="50"/>
      <c r="F1274" s="50"/>
      <c r="G1274" s="105"/>
      <c r="H1274" s="60"/>
      <c r="I1274" s="60"/>
      <c r="J1274" s="26"/>
      <c r="K1274" s="26"/>
      <c r="L1274" s="26"/>
      <c r="M1274" s="26"/>
    </row>
    <row r="1275" spans="1:13" ht="12.75">
      <c r="A1275" s="35"/>
      <c r="B1275" s="37"/>
      <c r="C1275" s="36"/>
      <c r="D1275" s="36"/>
      <c r="E1275" s="50"/>
      <c r="F1275" s="50"/>
      <c r="G1275" s="105"/>
      <c r="H1275" s="60"/>
      <c r="I1275" s="60"/>
      <c r="J1275" s="26"/>
      <c r="K1275" s="26"/>
      <c r="L1275" s="26"/>
      <c r="M1275" s="26"/>
    </row>
    <row r="1276" spans="1:13" ht="12.75">
      <c r="A1276" s="35"/>
      <c r="B1276" s="37"/>
      <c r="C1276" s="36"/>
      <c r="D1276" s="36"/>
      <c r="E1276" s="50"/>
      <c r="F1276" s="50"/>
      <c r="G1276" s="105"/>
      <c r="H1276" s="60"/>
      <c r="I1276" s="60"/>
      <c r="J1276" s="26"/>
      <c r="K1276" s="26"/>
      <c r="L1276" s="26"/>
      <c r="M1276" s="26"/>
    </row>
    <row r="1277" spans="1:13" ht="12.75">
      <c r="A1277" s="35"/>
      <c r="B1277" s="37"/>
      <c r="C1277" s="36"/>
      <c r="D1277" s="36"/>
      <c r="E1277" s="50"/>
      <c r="F1277" s="50"/>
      <c r="G1277" s="105"/>
      <c r="H1277" s="60"/>
      <c r="I1277" s="60"/>
      <c r="J1277" s="26"/>
      <c r="K1277" s="26"/>
      <c r="L1277" s="26"/>
      <c r="M1277" s="26"/>
    </row>
    <row r="1278" spans="1:13" ht="12.75">
      <c r="A1278" s="35"/>
      <c r="B1278" s="37"/>
      <c r="C1278" s="36"/>
      <c r="D1278" s="36"/>
      <c r="E1278" s="50"/>
      <c r="F1278" s="50"/>
      <c r="G1278" s="105"/>
      <c r="H1278" s="60"/>
      <c r="I1278" s="60"/>
      <c r="J1278" s="26"/>
      <c r="K1278" s="26"/>
      <c r="L1278" s="26"/>
      <c r="M1278" s="26"/>
    </row>
    <row r="1279" spans="1:13" ht="12.75">
      <c r="A1279" s="35"/>
      <c r="B1279" s="37"/>
      <c r="C1279" s="36"/>
      <c r="D1279" s="36"/>
      <c r="E1279" s="50"/>
      <c r="F1279" s="50"/>
      <c r="G1279" s="105"/>
      <c r="H1279" s="60"/>
      <c r="I1279" s="60"/>
      <c r="J1279" s="26"/>
      <c r="K1279" s="26"/>
      <c r="L1279" s="26"/>
      <c r="M1279" s="26"/>
    </row>
    <row r="1280" spans="1:13" ht="12.75">
      <c r="A1280" s="35"/>
      <c r="B1280" s="37"/>
      <c r="C1280" s="36"/>
      <c r="D1280" s="36"/>
      <c r="E1280" s="50"/>
      <c r="F1280" s="50"/>
      <c r="G1280" s="105"/>
      <c r="H1280" s="60"/>
      <c r="I1280" s="60"/>
      <c r="J1280" s="26"/>
      <c r="K1280" s="26"/>
      <c r="L1280" s="26"/>
      <c r="M1280" s="26"/>
    </row>
    <row r="1281" spans="1:13" ht="12.75">
      <c r="A1281" s="35"/>
      <c r="B1281" s="37"/>
      <c r="C1281" s="36"/>
      <c r="D1281" s="36"/>
      <c r="E1281" s="50"/>
      <c r="F1281" s="50"/>
      <c r="G1281" s="105"/>
      <c r="H1281" s="60"/>
      <c r="I1281" s="60"/>
      <c r="J1281" s="26"/>
      <c r="K1281" s="26"/>
      <c r="L1281" s="26"/>
      <c r="M1281" s="26"/>
    </row>
    <row r="1282" spans="1:13" ht="12.75">
      <c r="A1282" s="35"/>
      <c r="B1282" s="37"/>
      <c r="C1282" s="36"/>
      <c r="D1282" s="36"/>
      <c r="E1282" s="50"/>
      <c r="F1282" s="50"/>
      <c r="G1282" s="105"/>
      <c r="H1282" s="60"/>
      <c r="I1282" s="60"/>
      <c r="J1282" s="26"/>
      <c r="K1282" s="26"/>
      <c r="L1282" s="26"/>
      <c r="M1282" s="26"/>
    </row>
    <row r="1283" spans="1:13" ht="12.75">
      <c r="A1283" s="35"/>
      <c r="B1283" s="37"/>
      <c r="C1283" s="36"/>
      <c r="D1283" s="36"/>
      <c r="E1283" s="50"/>
      <c r="F1283" s="50"/>
      <c r="G1283" s="105"/>
      <c r="H1283" s="60"/>
      <c r="I1283" s="60"/>
      <c r="J1283" s="26"/>
      <c r="K1283" s="26"/>
      <c r="L1283" s="26"/>
      <c r="M1283" s="26"/>
    </row>
    <row r="1284" spans="1:13" ht="12.75">
      <c r="A1284" s="35"/>
      <c r="B1284" s="37"/>
      <c r="C1284" s="36"/>
      <c r="D1284" s="36"/>
      <c r="E1284" s="50"/>
      <c r="F1284" s="50"/>
      <c r="G1284" s="105"/>
      <c r="H1284" s="60"/>
      <c r="I1284" s="60"/>
      <c r="J1284" s="26"/>
      <c r="K1284" s="26"/>
      <c r="L1284" s="26"/>
      <c r="M1284" s="26"/>
    </row>
    <row r="1285" spans="1:13" ht="12.75">
      <c r="A1285" s="35"/>
      <c r="B1285" s="37"/>
      <c r="C1285" s="36"/>
      <c r="D1285" s="36"/>
      <c r="E1285" s="50"/>
      <c r="F1285" s="50"/>
      <c r="G1285" s="105"/>
      <c r="H1285" s="60"/>
      <c r="I1285" s="60"/>
      <c r="J1285" s="26"/>
      <c r="K1285" s="26"/>
      <c r="L1285" s="26"/>
      <c r="M1285" s="26"/>
    </row>
    <row r="1286" spans="1:13" ht="12.75">
      <c r="A1286" s="35"/>
      <c r="B1286" s="37"/>
      <c r="C1286" s="36"/>
      <c r="D1286" s="36"/>
      <c r="E1286" s="50"/>
      <c r="F1286" s="50"/>
      <c r="G1286" s="105"/>
      <c r="H1286" s="60"/>
      <c r="I1286" s="60"/>
      <c r="J1286" s="26"/>
      <c r="K1286" s="26"/>
      <c r="L1286" s="26"/>
      <c r="M1286" s="26"/>
    </row>
    <row r="1287" spans="1:13" ht="12.75">
      <c r="A1287" s="35"/>
      <c r="B1287" s="37"/>
      <c r="C1287" s="36"/>
      <c r="D1287" s="36"/>
      <c r="E1287" s="50"/>
      <c r="F1287" s="50"/>
      <c r="G1287" s="105"/>
      <c r="H1287" s="60"/>
      <c r="I1287" s="60"/>
      <c r="J1287" s="26"/>
      <c r="K1287" s="26"/>
      <c r="L1287" s="26"/>
      <c r="M1287" s="26"/>
    </row>
    <row r="1288" spans="1:13" ht="12.75">
      <c r="A1288" s="35"/>
      <c r="B1288" s="37"/>
      <c r="C1288" s="36"/>
      <c r="D1288" s="36"/>
      <c r="E1288" s="50"/>
      <c r="F1288" s="50"/>
      <c r="G1288" s="105"/>
      <c r="H1288" s="60"/>
      <c r="I1288" s="60"/>
      <c r="J1288" s="26"/>
      <c r="K1288" s="26"/>
      <c r="L1288" s="26"/>
      <c r="M1288" s="26"/>
    </row>
    <row r="1289" spans="1:13" ht="12.75">
      <c r="A1289" s="35"/>
      <c r="B1289" s="37"/>
      <c r="C1289" s="36"/>
      <c r="D1289" s="36"/>
      <c r="E1289" s="50"/>
      <c r="F1289" s="50"/>
      <c r="G1289" s="105"/>
      <c r="H1289" s="60"/>
      <c r="I1289" s="60"/>
      <c r="J1289" s="26"/>
      <c r="K1289" s="26"/>
      <c r="L1289" s="26"/>
      <c r="M1289" s="26"/>
    </row>
    <row r="1290" spans="1:13" ht="12.75">
      <c r="A1290" s="35"/>
      <c r="B1290" s="37"/>
      <c r="C1290" s="36"/>
      <c r="D1290" s="36"/>
      <c r="E1290" s="50"/>
      <c r="F1290" s="50"/>
      <c r="G1290" s="105"/>
      <c r="H1290" s="60"/>
      <c r="I1290" s="60"/>
      <c r="J1290" s="26"/>
      <c r="K1290" s="26"/>
      <c r="L1290" s="26"/>
      <c r="M1290" s="26"/>
    </row>
    <row r="1291" spans="1:13" ht="12.75">
      <c r="A1291" s="35"/>
      <c r="B1291" s="37"/>
      <c r="C1291" s="36"/>
      <c r="D1291" s="36"/>
      <c r="E1291" s="50"/>
      <c r="F1291" s="50"/>
      <c r="G1291" s="105"/>
      <c r="H1291" s="60"/>
      <c r="I1291" s="60"/>
      <c r="J1291" s="26"/>
      <c r="K1291" s="26"/>
      <c r="L1291" s="26"/>
      <c r="M1291" s="26"/>
    </row>
    <row r="1292" spans="1:13" ht="12.75">
      <c r="A1292" s="35"/>
      <c r="B1292" s="37"/>
      <c r="C1292" s="36"/>
      <c r="D1292" s="36"/>
      <c r="E1292" s="50"/>
      <c r="F1292" s="50"/>
      <c r="G1292" s="105"/>
      <c r="H1292" s="60"/>
      <c r="I1292" s="60"/>
      <c r="J1292" s="26"/>
      <c r="K1292" s="26"/>
      <c r="L1292" s="26"/>
      <c r="M1292" s="26"/>
    </row>
    <row r="1293" spans="1:13" ht="12.75">
      <c r="A1293" s="35"/>
      <c r="B1293" s="37"/>
      <c r="C1293" s="36"/>
      <c r="D1293" s="36"/>
      <c r="E1293" s="50"/>
      <c r="F1293" s="50"/>
      <c r="G1293" s="105"/>
      <c r="H1293" s="60"/>
      <c r="I1293" s="60"/>
      <c r="J1293" s="26"/>
      <c r="K1293" s="26"/>
      <c r="L1293" s="26"/>
      <c r="M1293" s="26"/>
    </row>
    <row r="1294" spans="1:13" ht="12.75">
      <c r="A1294" s="35"/>
      <c r="B1294" s="37"/>
      <c r="C1294" s="36"/>
      <c r="D1294" s="36"/>
      <c r="E1294" s="50"/>
      <c r="F1294" s="50"/>
      <c r="G1294" s="105"/>
      <c r="H1294" s="60"/>
      <c r="I1294" s="60"/>
      <c r="J1294" s="26"/>
      <c r="K1294" s="26"/>
      <c r="L1294" s="26"/>
      <c r="M1294" s="26"/>
    </row>
    <row r="1295" spans="1:13" ht="12.75">
      <c r="A1295" s="35"/>
      <c r="B1295" s="37"/>
      <c r="C1295" s="36"/>
      <c r="D1295" s="36"/>
      <c r="E1295" s="50"/>
      <c r="F1295" s="50"/>
      <c r="G1295" s="105"/>
      <c r="H1295" s="60"/>
      <c r="I1295" s="60"/>
      <c r="J1295" s="26"/>
      <c r="K1295" s="26"/>
      <c r="L1295" s="26"/>
      <c r="M1295" s="26"/>
    </row>
    <row r="1296" spans="1:13" ht="12.75">
      <c r="A1296" s="35"/>
      <c r="B1296" s="37"/>
      <c r="C1296" s="36"/>
      <c r="D1296" s="36"/>
      <c r="E1296" s="50"/>
      <c r="F1296" s="50"/>
      <c r="G1296" s="105"/>
      <c r="H1296" s="60"/>
      <c r="I1296" s="60"/>
      <c r="J1296" s="26"/>
      <c r="K1296" s="26"/>
      <c r="L1296" s="26"/>
      <c r="M1296" s="26"/>
    </row>
    <row r="1297" spans="1:13" ht="12.75">
      <c r="A1297" s="35"/>
      <c r="B1297" s="37"/>
      <c r="C1297" s="36"/>
      <c r="D1297" s="36"/>
      <c r="E1297" s="50"/>
      <c r="F1297" s="50"/>
      <c r="G1297" s="105"/>
      <c r="H1297" s="60"/>
      <c r="I1297" s="60"/>
      <c r="J1297" s="26"/>
      <c r="K1297" s="26"/>
      <c r="L1297" s="26"/>
      <c r="M1297" s="26"/>
    </row>
    <row r="1298" spans="1:13" ht="12.75">
      <c r="A1298" s="35"/>
      <c r="B1298" s="37"/>
      <c r="C1298" s="36"/>
      <c r="D1298" s="36"/>
      <c r="E1298" s="50"/>
      <c r="F1298" s="50"/>
      <c r="G1298" s="105"/>
      <c r="H1298" s="60"/>
      <c r="I1298" s="60"/>
      <c r="J1298" s="26"/>
      <c r="K1298" s="26"/>
      <c r="L1298" s="26"/>
      <c r="M1298" s="26"/>
    </row>
    <row r="1299" spans="1:13" ht="12.75">
      <c r="A1299" s="35"/>
      <c r="B1299" s="37"/>
      <c r="C1299" s="36"/>
      <c r="D1299" s="36"/>
      <c r="E1299" s="50"/>
      <c r="F1299" s="50"/>
      <c r="G1299" s="105"/>
      <c r="H1299" s="60"/>
      <c r="I1299" s="60"/>
      <c r="J1299" s="26"/>
      <c r="K1299" s="26"/>
      <c r="L1299" s="26"/>
      <c r="M1299" s="26"/>
    </row>
    <row r="1300" spans="1:13" ht="12.75">
      <c r="A1300" s="35"/>
      <c r="B1300" s="37"/>
      <c r="C1300" s="36"/>
      <c r="D1300" s="36"/>
      <c r="E1300" s="50"/>
      <c r="F1300" s="50"/>
      <c r="G1300" s="105"/>
      <c r="H1300" s="60"/>
      <c r="I1300" s="60"/>
      <c r="J1300" s="26"/>
      <c r="K1300" s="26"/>
      <c r="L1300" s="26"/>
      <c r="M1300" s="26"/>
    </row>
    <row r="1301" spans="1:13" ht="12.75">
      <c r="A1301" s="35"/>
      <c r="B1301" s="37"/>
      <c r="C1301" s="36"/>
      <c r="D1301" s="36"/>
      <c r="E1301" s="50"/>
      <c r="F1301" s="50"/>
      <c r="G1301" s="105"/>
      <c r="H1301" s="60"/>
      <c r="I1301" s="60"/>
      <c r="J1301" s="26"/>
      <c r="K1301" s="26"/>
      <c r="L1301" s="26"/>
      <c r="M1301" s="26"/>
    </row>
    <row r="1302" spans="1:13" ht="12.75">
      <c r="A1302" s="35"/>
      <c r="B1302" s="37"/>
      <c r="C1302" s="36"/>
      <c r="D1302" s="36"/>
      <c r="E1302" s="50"/>
      <c r="F1302" s="50"/>
      <c r="G1302" s="105"/>
      <c r="H1302" s="60"/>
      <c r="I1302" s="60"/>
      <c r="J1302" s="26"/>
      <c r="K1302" s="26"/>
      <c r="L1302" s="26"/>
      <c r="M1302" s="26"/>
    </row>
    <row r="1303" spans="1:13" ht="12.75">
      <c r="A1303" s="35"/>
      <c r="B1303" s="37"/>
      <c r="C1303" s="36"/>
      <c r="D1303" s="36"/>
      <c r="E1303" s="50"/>
      <c r="F1303" s="50"/>
      <c r="G1303" s="105"/>
      <c r="H1303" s="60"/>
      <c r="I1303" s="60"/>
      <c r="J1303" s="26"/>
      <c r="K1303" s="26"/>
      <c r="L1303" s="26"/>
      <c r="M1303" s="26"/>
    </row>
    <row r="1304" spans="1:13" ht="12.75">
      <c r="A1304" s="35"/>
      <c r="B1304" s="37"/>
      <c r="C1304" s="36"/>
      <c r="D1304" s="36"/>
      <c r="E1304" s="50"/>
      <c r="F1304" s="50"/>
      <c r="G1304" s="105"/>
      <c r="H1304" s="60"/>
      <c r="I1304" s="60"/>
      <c r="J1304" s="26"/>
      <c r="K1304" s="26"/>
      <c r="L1304" s="26"/>
      <c r="M1304" s="26"/>
    </row>
    <row r="1305" spans="1:13" ht="12.75">
      <c r="A1305" s="35"/>
      <c r="B1305" s="37"/>
      <c r="C1305" s="36"/>
      <c r="D1305" s="36"/>
      <c r="E1305" s="50"/>
      <c r="F1305" s="50"/>
      <c r="G1305" s="105"/>
      <c r="H1305" s="60"/>
      <c r="I1305" s="60"/>
      <c r="J1305" s="26"/>
      <c r="K1305" s="26"/>
      <c r="L1305" s="26"/>
      <c r="M1305" s="26"/>
    </row>
    <row r="1306" spans="1:13" ht="12.75">
      <c r="A1306" s="35"/>
      <c r="B1306" s="37"/>
      <c r="C1306" s="36"/>
      <c r="D1306" s="36"/>
      <c r="E1306" s="50"/>
      <c r="F1306" s="50"/>
      <c r="G1306" s="105"/>
      <c r="H1306" s="60"/>
      <c r="I1306" s="60"/>
      <c r="J1306" s="26"/>
      <c r="K1306" s="26"/>
      <c r="L1306" s="26"/>
      <c r="M1306" s="26"/>
    </row>
    <row r="1307" spans="1:13" ht="12.75">
      <c r="A1307" s="35"/>
      <c r="B1307" s="37"/>
      <c r="C1307" s="36"/>
      <c r="D1307" s="36"/>
      <c r="E1307" s="50"/>
      <c r="F1307" s="50"/>
      <c r="G1307" s="105"/>
      <c r="H1307" s="60"/>
      <c r="I1307" s="60"/>
      <c r="J1307" s="26"/>
      <c r="K1307" s="26"/>
      <c r="L1307" s="26"/>
      <c r="M1307" s="26"/>
    </row>
    <row r="1308" spans="1:13" ht="12.75">
      <c r="A1308" s="35"/>
      <c r="B1308" s="37"/>
      <c r="C1308" s="36"/>
      <c r="D1308" s="36"/>
      <c r="E1308" s="50"/>
      <c r="F1308" s="50"/>
      <c r="G1308" s="105"/>
      <c r="H1308" s="60"/>
      <c r="I1308" s="60"/>
      <c r="J1308" s="26"/>
      <c r="K1308" s="26"/>
      <c r="L1308" s="26"/>
      <c r="M1308" s="26"/>
    </row>
    <row r="1309" spans="1:13" ht="12.75">
      <c r="A1309" s="35"/>
      <c r="B1309" s="37"/>
      <c r="C1309" s="36"/>
      <c r="D1309" s="36"/>
      <c r="E1309" s="50"/>
      <c r="F1309" s="50"/>
      <c r="G1309" s="105"/>
      <c r="H1309" s="60"/>
      <c r="I1309" s="60"/>
      <c r="J1309" s="26"/>
      <c r="K1309" s="26"/>
      <c r="L1309" s="26"/>
      <c r="M1309" s="26"/>
    </row>
    <row r="1310" spans="1:13" ht="12.75">
      <c r="A1310" s="35"/>
      <c r="B1310" s="37"/>
      <c r="C1310" s="36"/>
      <c r="D1310" s="36"/>
      <c r="E1310" s="50"/>
      <c r="F1310" s="50"/>
      <c r="G1310" s="105"/>
      <c r="H1310" s="60"/>
      <c r="I1310" s="60"/>
      <c r="J1310" s="26"/>
      <c r="K1310" s="26"/>
      <c r="L1310" s="26"/>
      <c r="M1310" s="26"/>
    </row>
    <row r="1311" spans="1:13" ht="12.75">
      <c r="A1311" s="35"/>
      <c r="B1311" s="37"/>
      <c r="C1311" s="36"/>
      <c r="D1311" s="36"/>
      <c r="E1311" s="50"/>
      <c r="F1311" s="50"/>
      <c r="G1311" s="105"/>
      <c r="H1311" s="60"/>
      <c r="I1311" s="60"/>
      <c r="J1311" s="26"/>
      <c r="K1311" s="26"/>
      <c r="L1311" s="26"/>
      <c r="M1311" s="26"/>
    </row>
    <row r="1312" spans="1:13" ht="12.75">
      <c r="A1312" s="35"/>
      <c r="B1312" s="37"/>
      <c r="C1312" s="36"/>
      <c r="D1312" s="36"/>
      <c r="E1312" s="50"/>
      <c r="F1312" s="50"/>
      <c r="G1312" s="105"/>
      <c r="H1312" s="60"/>
      <c r="I1312" s="60"/>
      <c r="J1312" s="26"/>
      <c r="K1312" s="26"/>
      <c r="L1312" s="26"/>
      <c r="M1312" s="26"/>
    </row>
    <row r="1313" spans="1:13" ht="12.75">
      <c r="A1313" s="35"/>
      <c r="B1313" s="37"/>
      <c r="C1313" s="36"/>
      <c r="D1313" s="36"/>
      <c r="E1313" s="50"/>
      <c r="F1313" s="50"/>
      <c r="G1313" s="105"/>
      <c r="H1313" s="60"/>
      <c r="I1313" s="60"/>
      <c r="J1313" s="26"/>
      <c r="K1313" s="26"/>
      <c r="L1313" s="26"/>
      <c r="M1313" s="26"/>
    </row>
    <row r="1314" spans="1:13" ht="12.75">
      <c r="A1314" s="35"/>
      <c r="B1314" s="37"/>
      <c r="C1314" s="36"/>
      <c r="D1314" s="36"/>
      <c r="E1314" s="50"/>
      <c r="F1314" s="50"/>
      <c r="G1314" s="105"/>
      <c r="H1314" s="60"/>
      <c r="I1314" s="60"/>
      <c r="J1314" s="26"/>
      <c r="K1314" s="26"/>
      <c r="L1314" s="26"/>
      <c r="M1314" s="26"/>
    </row>
    <row r="1315" spans="1:13" ht="12.75">
      <c r="A1315" s="35"/>
      <c r="B1315" s="37"/>
      <c r="C1315" s="36"/>
      <c r="D1315" s="36"/>
      <c r="E1315" s="50"/>
      <c r="F1315" s="50"/>
      <c r="G1315" s="105"/>
      <c r="H1315" s="60"/>
      <c r="I1315" s="60"/>
      <c r="J1315" s="26"/>
      <c r="K1315" s="26"/>
      <c r="L1315" s="26"/>
      <c r="M1315" s="26"/>
    </row>
    <row r="1316" spans="1:13" ht="12.75">
      <c r="A1316" s="35"/>
      <c r="B1316" s="37"/>
      <c r="C1316" s="36"/>
      <c r="D1316" s="36"/>
      <c r="E1316" s="50"/>
      <c r="F1316" s="50"/>
      <c r="G1316" s="105"/>
      <c r="H1316" s="60"/>
      <c r="I1316" s="60"/>
      <c r="J1316" s="26"/>
      <c r="K1316" s="26"/>
      <c r="L1316" s="26"/>
      <c r="M1316" s="26"/>
    </row>
    <row r="1317" spans="1:13" ht="12.75">
      <c r="A1317" s="35"/>
      <c r="B1317" s="37"/>
      <c r="C1317" s="36"/>
      <c r="D1317" s="36"/>
      <c r="E1317" s="50"/>
      <c r="F1317" s="50"/>
      <c r="G1317" s="105"/>
      <c r="H1317" s="60"/>
      <c r="I1317" s="60"/>
      <c r="J1317" s="26"/>
      <c r="K1317" s="26"/>
      <c r="L1317" s="26"/>
      <c r="M1317" s="26"/>
    </row>
    <row r="1318" spans="1:13" ht="12.75">
      <c r="A1318" s="35"/>
      <c r="B1318" s="37"/>
      <c r="C1318" s="36"/>
      <c r="D1318" s="36"/>
      <c r="E1318" s="50"/>
      <c r="F1318" s="50"/>
      <c r="G1318" s="105"/>
      <c r="H1318" s="60"/>
      <c r="I1318" s="60"/>
      <c r="J1318" s="26"/>
      <c r="K1318" s="26"/>
      <c r="L1318" s="26"/>
      <c r="M1318" s="26"/>
    </row>
    <row r="1319" spans="1:13" ht="12.75">
      <c r="A1319" s="35"/>
      <c r="B1319" s="37"/>
      <c r="C1319" s="36"/>
      <c r="D1319" s="36"/>
      <c r="E1319" s="50"/>
      <c r="F1319" s="50"/>
      <c r="G1319" s="105"/>
      <c r="H1319" s="60"/>
      <c r="I1319" s="60"/>
      <c r="J1319" s="26"/>
      <c r="K1319" s="26"/>
      <c r="L1319" s="26"/>
      <c r="M1319" s="26"/>
    </row>
    <row r="1320" spans="1:13" ht="12.75">
      <c r="A1320" s="35"/>
      <c r="B1320" s="37"/>
      <c r="C1320" s="36"/>
      <c r="D1320" s="36"/>
      <c r="E1320" s="50"/>
      <c r="F1320" s="50"/>
      <c r="G1320" s="105"/>
      <c r="H1320" s="60"/>
      <c r="I1320" s="60"/>
      <c r="J1320" s="26"/>
      <c r="K1320" s="26"/>
      <c r="L1320" s="26"/>
      <c r="M1320" s="26"/>
    </row>
    <row r="1321" spans="1:13" ht="12.75">
      <c r="A1321" s="35"/>
      <c r="B1321" s="37"/>
      <c r="C1321" s="36"/>
      <c r="D1321" s="36"/>
      <c r="E1321" s="50"/>
      <c r="F1321" s="50"/>
      <c r="G1321" s="105"/>
      <c r="H1321" s="60"/>
      <c r="I1321" s="60"/>
      <c r="J1321" s="26"/>
      <c r="K1321" s="26"/>
      <c r="L1321" s="26"/>
      <c r="M1321" s="26"/>
    </row>
    <row r="1322" spans="1:13" ht="12.75">
      <c r="A1322" s="35"/>
      <c r="B1322" s="37"/>
      <c r="C1322" s="36"/>
      <c r="D1322" s="36"/>
      <c r="E1322" s="50"/>
      <c r="F1322" s="50"/>
      <c r="G1322" s="105"/>
      <c r="H1322" s="60"/>
      <c r="I1322" s="60"/>
      <c r="J1322" s="26"/>
      <c r="K1322" s="26"/>
      <c r="L1322" s="26"/>
      <c r="M1322" s="26"/>
    </row>
    <row r="1323" spans="1:13" ht="12.75">
      <c r="A1323" s="35"/>
      <c r="B1323" s="37"/>
      <c r="C1323" s="36"/>
      <c r="D1323" s="36"/>
      <c r="E1323" s="50"/>
      <c r="F1323" s="50"/>
      <c r="G1323" s="105"/>
      <c r="H1323" s="60"/>
      <c r="I1323" s="60"/>
      <c r="J1323" s="26"/>
      <c r="K1323" s="26"/>
      <c r="L1323" s="26"/>
      <c r="M1323" s="26"/>
    </row>
    <row r="1324" spans="1:13" ht="12.75">
      <c r="A1324" s="35"/>
      <c r="B1324" s="37"/>
      <c r="C1324" s="36"/>
      <c r="D1324" s="36"/>
      <c r="E1324" s="50"/>
      <c r="F1324" s="50"/>
      <c r="G1324" s="105"/>
      <c r="H1324" s="60"/>
      <c r="I1324" s="60"/>
      <c r="J1324" s="26"/>
      <c r="K1324" s="26"/>
      <c r="L1324" s="26"/>
      <c r="M1324" s="26"/>
    </row>
    <row r="1325" spans="1:13" ht="12.75">
      <c r="A1325" s="35"/>
      <c r="B1325" s="37"/>
      <c r="C1325" s="36"/>
      <c r="D1325" s="36"/>
      <c r="E1325" s="50"/>
      <c r="F1325" s="50"/>
      <c r="G1325" s="105"/>
      <c r="H1325" s="60"/>
      <c r="I1325" s="60"/>
      <c r="J1325" s="26"/>
      <c r="K1325" s="26"/>
      <c r="L1325" s="26"/>
      <c r="M1325" s="26"/>
    </row>
    <row r="1326" spans="1:13" ht="12.75">
      <c r="A1326" s="35"/>
      <c r="B1326" s="37"/>
      <c r="C1326" s="36"/>
      <c r="D1326" s="36"/>
      <c r="E1326" s="50"/>
      <c r="F1326" s="50"/>
      <c r="G1326" s="105"/>
      <c r="H1326" s="60"/>
      <c r="I1326" s="60"/>
      <c r="J1326" s="26"/>
      <c r="K1326" s="26"/>
      <c r="L1326" s="26"/>
      <c r="M1326" s="26"/>
    </row>
    <row r="1327" spans="1:13" ht="12.75">
      <c r="A1327" s="35"/>
      <c r="B1327" s="37"/>
      <c r="C1327" s="36"/>
      <c r="D1327" s="36"/>
      <c r="E1327" s="50"/>
      <c r="F1327" s="50"/>
      <c r="G1327" s="105"/>
      <c r="H1327" s="60"/>
      <c r="I1327" s="60"/>
      <c r="J1327" s="26"/>
      <c r="K1327" s="26"/>
      <c r="L1327" s="26"/>
      <c r="M1327" s="26"/>
    </row>
    <row r="1328" spans="1:13" ht="12.75">
      <c r="A1328" s="35"/>
      <c r="B1328" s="37"/>
      <c r="C1328" s="36"/>
      <c r="D1328" s="36"/>
      <c r="E1328" s="50"/>
      <c r="F1328" s="50"/>
      <c r="G1328" s="105"/>
      <c r="H1328" s="60"/>
      <c r="I1328" s="60"/>
      <c r="J1328" s="26"/>
      <c r="K1328" s="26"/>
      <c r="L1328" s="26"/>
      <c r="M1328" s="26"/>
    </row>
    <row r="1329" spans="1:13" ht="12.75">
      <c r="A1329" s="35"/>
      <c r="B1329" s="37"/>
      <c r="C1329" s="36"/>
      <c r="D1329" s="36"/>
      <c r="E1329" s="50"/>
      <c r="F1329" s="50"/>
      <c r="G1329" s="105"/>
      <c r="H1329" s="60"/>
      <c r="I1329" s="60"/>
      <c r="J1329" s="26"/>
      <c r="K1329" s="26"/>
      <c r="L1329" s="26"/>
      <c r="M1329" s="26"/>
    </row>
    <row r="1330" spans="1:13" ht="12.75">
      <c r="A1330" s="35"/>
      <c r="B1330" s="37"/>
      <c r="C1330" s="36"/>
      <c r="D1330" s="36"/>
      <c r="E1330" s="50"/>
      <c r="F1330" s="50"/>
      <c r="G1330" s="105"/>
      <c r="H1330" s="60"/>
      <c r="I1330" s="60"/>
      <c r="J1330" s="26"/>
      <c r="K1330" s="26"/>
      <c r="L1330" s="26"/>
      <c r="M1330" s="26"/>
    </row>
    <row r="1331" spans="1:13" ht="12.75">
      <c r="A1331" s="35"/>
      <c r="B1331" s="37"/>
      <c r="C1331" s="36"/>
      <c r="D1331" s="36"/>
      <c r="E1331" s="50"/>
      <c r="F1331" s="50"/>
      <c r="G1331" s="105"/>
      <c r="H1331" s="60"/>
      <c r="I1331" s="60"/>
      <c r="J1331" s="26"/>
      <c r="K1331" s="26"/>
      <c r="L1331" s="26"/>
      <c r="M1331" s="26"/>
    </row>
    <row r="1332" spans="1:13" ht="12.75">
      <c r="A1332" s="35"/>
      <c r="B1332" s="37"/>
      <c r="C1332" s="36"/>
      <c r="D1332" s="36"/>
      <c r="E1332" s="50"/>
      <c r="F1332" s="50"/>
      <c r="G1332" s="105"/>
      <c r="H1332" s="60"/>
      <c r="I1332" s="60"/>
      <c r="J1332" s="26"/>
      <c r="K1332" s="26"/>
      <c r="L1332" s="26"/>
      <c r="M1332" s="26"/>
    </row>
    <row r="1333" spans="1:13" ht="12.75">
      <c r="A1333" s="35"/>
      <c r="B1333" s="37"/>
      <c r="C1333" s="36"/>
      <c r="D1333" s="36"/>
      <c r="E1333" s="50"/>
      <c r="F1333" s="50"/>
      <c r="G1333" s="105"/>
      <c r="H1333" s="60"/>
      <c r="I1333" s="60"/>
      <c r="J1333" s="26"/>
      <c r="K1333" s="26"/>
      <c r="L1333" s="26"/>
      <c r="M1333" s="26"/>
    </row>
    <row r="1334" spans="1:13" ht="12.75">
      <c r="A1334" s="35"/>
      <c r="B1334" s="37"/>
      <c r="C1334" s="36"/>
      <c r="D1334" s="36"/>
      <c r="E1334" s="50"/>
      <c r="F1334" s="50"/>
      <c r="G1334" s="105"/>
      <c r="H1334" s="60"/>
      <c r="I1334" s="60"/>
      <c r="J1334" s="26"/>
      <c r="K1334" s="26"/>
      <c r="L1334" s="26"/>
      <c r="M1334" s="26"/>
    </row>
    <row r="1335" spans="1:13" ht="12.75">
      <c r="A1335" s="35"/>
      <c r="B1335" s="37"/>
      <c r="C1335" s="36"/>
      <c r="D1335" s="36"/>
      <c r="E1335" s="50"/>
      <c r="F1335" s="50"/>
      <c r="G1335" s="105"/>
      <c r="H1335" s="60"/>
      <c r="I1335" s="60"/>
      <c r="J1335" s="26"/>
      <c r="K1335" s="26"/>
      <c r="L1335" s="26"/>
      <c r="M1335" s="26"/>
    </row>
    <row r="1336" spans="1:13" ht="12.75">
      <c r="A1336" s="35"/>
      <c r="B1336" s="37"/>
      <c r="C1336" s="36"/>
      <c r="D1336" s="36"/>
      <c r="E1336" s="50"/>
      <c r="F1336" s="50"/>
      <c r="G1336" s="105"/>
      <c r="H1336" s="60"/>
      <c r="I1336" s="60"/>
      <c r="J1336" s="26"/>
      <c r="K1336" s="26"/>
      <c r="L1336" s="26"/>
      <c r="M1336" s="26"/>
    </row>
    <row r="1337" spans="1:13" ht="12.75">
      <c r="A1337" s="35"/>
      <c r="B1337" s="37"/>
      <c r="C1337" s="36"/>
      <c r="D1337" s="36"/>
      <c r="E1337" s="50"/>
      <c r="F1337" s="50"/>
      <c r="G1337" s="105"/>
      <c r="H1337" s="60"/>
      <c r="I1337" s="60"/>
      <c r="J1337" s="26"/>
      <c r="K1337" s="26"/>
      <c r="L1337" s="26"/>
      <c r="M1337" s="26"/>
    </row>
    <row r="1338" spans="1:13" ht="12.75">
      <c r="A1338" s="35"/>
      <c r="B1338" s="37"/>
      <c r="C1338" s="36"/>
      <c r="D1338" s="36"/>
      <c r="E1338" s="50"/>
      <c r="F1338" s="50"/>
      <c r="G1338" s="105"/>
      <c r="H1338" s="60"/>
      <c r="I1338" s="60"/>
      <c r="J1338" s="26"/>
      <c r="K1338" s="26"/>
      <c r="L1338" s="26"/>
      <c r="M1338" s="26"/>
    </row>
    <row r="1339" spans="1:13" ht="12.75">
      <c r="A1339" s="35"/>
      <c r="B1339" s="37"/>
      <c r="C1339" s="36"/>
      <c r="D1339" s="36"/>
      <c r="E1339" s="50"/>
      <c r="F1339" s="50"/>
      <c r="G1339" s="105"/>
      <c r="H1339" s="60"/>
      <c r="I1339" s="60"/>
      <c r="J1339" s="26"/>
      <c r="K1339" s="26"/>
      <c r="L1339" s="26"/>
      <c r="M1339" s="26"/>
    </row>
    <row r="1340" spans="1:13" ht="12.75">
      <c r="A1340" s="35"/>
      <c r="B1340" s="37"/>
      <c r="C1340" s="36"/>
      <c r="D1340" s="36"/>
      <c r="E1340" s="50"/>
      <c r="F1340" s="50"/>
      <c r="G1340" s="105"/>
      <c r="H1340" s="60"/>
      <c r="I1340" s="60"/>
      <c r="J1340" s="26"/>
      <c r="K1340" s="26"/>
      <c r="L1340" s="26"/>
      <c r="M1340" s="26"/>
    </row>
    <row r="1341" spans="1:13" ht="12.75">
      <c r="A1341" s="35"/>
      <c r="B1341" s="37"/>
      <c r="C1341" s="36"/>
      <c r="D1341" s="36"/>
      <c r="E1341" s="50"/>
      <c r="F1341" s="50"/>
      <c r="G1341" s="105"/>
      <c r="H1341" s="60"/>
      <c r="I1341" s="60"/>
      <c r="J1341" s="26"/>
      <c r="K1341" s="26"/>
      <c r="L1341" s="26"/>
      <c r="M1341" s="26"/>
    </row>
    <row r="1342" spans="1:13" ht="12.75">
      <c r="A1342" s="35"/>
      <c r="B1342" s="37"/>
      <c r="C1342" s="36"/>
      <c r="D1342" s="36"/>
      <c r="E1342" s="50"/>
      <c r="F1342" s="50"/>
      <c r="G1342" s="105"/>
      <c r="H1342" s="60"/>
      <c r="I1342" s="60"/>
      <c r="J1342" s="26"/>
      <c r="K1342" s="26"/>
      <c r="L1342" s="26"/>
      <c r="M1342" s="26"/>
    </row>
    <row r="1343" spans="1:13" ht="12.75">
      <c r="A1343" s="35"/>
      <c r="B1343" s="37"/>
      <c r="C1343" s="36"/>
      <c r="D1343" s="36"/>
      <c r="E1343" s="50"/>
      <c r="F1343" s="50"/>
      <c r="G1343" s="105"/>
      <c r="H1343" s="60"/>
      <c r="I1343" s="60"/>
      <c r="J1343" s="26"/>
      <c r="K1343" s="26"/>
      <c r="L1343" s="26"/>
      <c r="M1343" s="26"/>
    </row>
    <row r="1344" spans="1:13" ht="12.75">
      <c r="A1344" s="35"/>
      <c r="B1344" s="37"/>
      <c r="C1344" s="36"/>
      <c r="D1344" s="36"/>
      <c r="E1344" s="50"/>
      <c r="F1344" s="50"/>
      <c r="G1344" s="105"/>
      <c r="H1344" s="60"/>
      <c r="I1344" s="60"/>
      <c r="J1344" s="26"/>
      <c r="K1344" s="26"/>
      <c r="L1344" s="26"/>
      <c r="M1344" s="26"/>
    </row>
    <row r="1345" spans="1:13" ht="12.75">
      <c r="A1345" s="35"/>
      <c r="B1345" s="37"/>
      <c r="C1345" s="36"/>
      <c r="D1345" s="36"/>
      <c r="E1345" s="50"/>
      <c r="F1345" s="50"/>
      <c r="G1345" s="105"/>
      <c r="H1345" s="60"/>
      <c r="I1345" s="60"/>
      <c r="J1345" s="26"/>
      <c r="K1345" s="26"/>
      <c r="L1345" s="26"/>
      <c r="M1345" s="26"/>
    </row>
    <row r="1346" spans="1:13" ht="12.75">
      <c r="A1346" s="35"/>
      <c r="B1346" s="37"/>
      <c r="C1346" s="36"/>
      <c r="D1346" s="36"/>
      <c r="E1346" s="50"/>
      <c r="F1346" s="50"/>
      <c r="G1346" s="105"/>
      <c r="H1346" s="60"/>
      <c r="I1346" s="60"/>
      <c r="J1346" s="26"/>
      <c r="K1346" s="26"/>
      <c r="L1346" s="26"/>
      <c r="M1346" s="26"/>
    </row>
    <row r="1347" spans="1:13" ht="12.75">
      <c r="A1347" s="35"/>
      <c r="B1347" s="37"/>
      <c r="C1347" s="36"/>
      <c r="D1347" s="36"/>
      <c r="E1347" s="50"/>
      <c r="F1347" s="50"/>
      <c r="G1347" s="105"/>
      <c r="H1347" s="60"/>
      <c r="I1347" s="60"/>
      <c r="J1347" s="26"/>
      <c r="K1347" s="26"/>
      <c r="L1347" s="26"/>
      <c r="M1347" s="26"/>
    </row>
    <row r="1348" spans="1:13" ht="12.75">
      <c r="A1348" s="35"/>
      <c r="B1348" s="37"/>
      <c r="C1348" s="36"/>
      <c r="D1348" s="36"/>
      <c r="E1348" s="50"/>
      <c r="F1348" s="50"/>
      <c r="G1348" s="105"/>
      <c r="H1348" s="60"/>
      <c r="I1348" s="60"/>
      <c r="J1348" s="26"/>
      <c r="K1348" s="26"/>
      <c r="L1348" s="26"/>
      <c r="M1348" s="26"/>
    </row>
    <row r="1349" spans="1:13" ht="12.75">
      <c r="A1349" s="35"/>
      <c r="B1349" s="37"/>
      <c r="C1349" s="36"/>
      <c r="D1349" s="36"/>
      <c r="E1349" s="50"/>
      <c r="F1349" s="50"/>
      <c r="G1349" s="105"/>
      <c r="H1349" s="60"/>
      <c r="I1349" s="60"/>
      <c r="J1349" s="26"/>
      <c r="K1349" s="26"/>
      <c r="L1349" s="26"/>
      <c r="M1349" s="26"/>
    </row>
    <row r="1350" spans="1:13" ht="12.75">
      <c r="A1350" s="35"/>
      <c r="B1350" s="37"/>
      <c r="C1350" s="36"/>
      <c r="D1350" s="36"/>
      <c r="E1350" s="50"/>
      <c r="F1350" s="50"/>
      <c r="G1350" s="105"/>
      <c r="H1350" s="60"/>
      <c r="I1350" s="60"/>
      <c r="J1350" s="26"/>
      <c r="K1350" s="26"/>
      <c r="L1350" s="26"/>
      <c r="M1350" s="26"/>
    </row>
    <row r="1351" spans="1:13" ht="12.75">
      <c r="A1351" s="35"/>
      <c r="B1351" s="37"/>
      <c r="C1351" s="36"/>
      <c r="D1351" s="36"/>
      <c r="E1351" s="50"/>
      <c r="F1351" s="50"/>
      <c r="G1351" s="105"/>
      <c r="H1351" s="60"/>
      <c r="I1351" s="60"/>
      <c r="J1351" s="26"/>
      <c r="K1351" s="26"/>
      <c r="L1351" s="26"/>
      <c r="M1351" s="26"/>
    </row>
    <row r="1352" spans="1:13" ht="12.75">
      <c r="A1352" s="35"/>
      <c r="B1352" s="37"/>
      <c r="C1352" s="36"/>
      <c r="D1352" s="36"/>
      <c r="E1352" s="50"/>
      <c r="F1352" s="50"/>
      <c r="G1352" s="105"/>
      <c r="H1352" s="60"/>
      <c r="I1352" s="60"/>
      <c r="J1352" s="26"/>
      <c r="K1352" s="26"/>
      <c r="L1352" s="26"/>
      <c r="M1352" s="26"/>
    </row>
    <row r="1353" spans="1:13" ht="12.75">
      <c r="A1353" s="35"/>
      <c r="B1353" s="37"/>
      <c r="C1353" s="36"/>
      <c r="D1353" s="36"/>
      <c r="E1353" s="50"/>
      <c r="F1353" s="50"/>
      <c r="G1353" s="105"/>
      <c r="H1353" s="60"/>
      <c r="I1353" s="60"/>
      <c r="J1353" s="26"/>
      <c r="K1353" s="26"/>
      <c r="L1353" s="26"/>
      <c r="M1353" s="26"/>
    </row>
    <row r="1354" spans="1:13" ht="12.75">
      <c r="A1354" s="35"/>
      <c r="B1354" s="37"/>
      <c r="C1354" s="36"/>
      <c r="D1354" s="36"/>
      <c r="E1354" s="50"/>
      <c r="F1354" s="50"/>
      <c r="G1354" s="105"/>
      <c r="H1354" s="60"/>
      <c r="I1354" s="60"/>
      <c r="J1354" s="26"/>
      <c r="K1354" s="26"/>
      <c r="L1354" s="26"/>
      <c r="M1354" s="26"/>
    </row>
    <row r="1355" spans="1:13" ht="12.75">
      <c r="A1355" s="35"/>
      <c r="B1355" s="37"/>
      <c r="C1355" s="36"/>
      <c r="D1355" s="36"/>
      <c r="E1355" s="50"/>
      <c r="F1355" s="50"/>
      <c r="G1355" s="105"/>
      <c r="H1355" s="60"/>
      <c r="I1355" s="60"/>
      <c r="J1355" s="26"/>
      <c r="K1355" s="26"/>
      <c r="L1355" s="26"/>
      <c r="M1355" s="26"/>
    </row>
    <row r="1356" spans="1:13" ht="12.75">
      <c r="A1356" s="35"/>
      <c r="B1356" s="37"/>
      <c r="C1356" s="36"/>
      <c r="D1356" s="36"/>
      <c r="E1356" s="50"/>
      <c r="F1356" s="50"/>
      <c r="G1356" s="105"/>
      <c r="H1356" s="60"/>
      <c r="I1356" s="60"/>
      <c r="J1356" s="26"/>
      <c r="K1356" s="26"/>
      <c r="L1356" s="26"/>
      <c r="M1356" s="26"/>
    </row>
    <row r="1357" spans="1:13" ht="12.75">
      <c r="A1357" s="35"/>
      <c r="B1357" s="37"/>
      <c r="C1357" s="36"/>
      <c r="D1357" s="36"/>
      <c r="E1357" s="50"/>
      <c r="F1357" s="50"/>
      <c r="G1357" s="105"/>
      <c r="H1357" s="60"/>
      <c r="I1357" s="60"/>
      <c r="J1357" s="26"/>
      <c r="K1357" s="26"/>
      <c r="L1357" s="26"/>
      <c r="M1357" s="26"/>
    </row>
    <row r="1358" spans="1:13" ht="12.75">
      <c r="A1358" s="35"/>
      <c r="B1358" s="37"/>
      <c r="C1358" s="36"/>
      <c r="D1358" s="36"/>
      <c r="E1358" s="50"/>
      <c r="F1358" s="50"/>
      <c r="G1358" s="105"/>
      <c r="H1358" s="60"/>
      <c r="I1358" s="60"/>
      <c r="J1358" s="26"/>
      <c r="K1358" s="26"/>
      <c r="L1358" s="26"/>
      <c r="M1358" s="26"/>
    </row>
    <row r="1359" spans="1:13" ht="12.75">
      <c r="A1359" s="35"/>
      <c r="B1359" s="37"/>
      <c r="C1359" s="36"/>
      <c r="D1359" s="36"/>
      <c r="E1359" s="50"/>
      <c r="F1359" s="50"/>
      <c r="G1359" s="105"/>
      <c r="H1359" s="60"/>
      <c r="I1359" s="60"/>
      <c r="J1359" s="26"/>
      <c r="K1359" s="26"/>
      <c r="L1359" s="26"/>
      <c r="M1359" s="26"/>
    </row>
    <row r="1360" spans="1:13" ht="12.75">
      <c r="A1360" s="35"/>
      <c r="B1360" s="37"/>
      <c r="C1360" s="36"/>
      <c r="D1360" s="36"/>
      <c r="E1360" s="50"/>
      <c r="F1360" s="50"/>
      <c r="G1360" s="105"/>
      <c r="H1360" s="60"/>
      <c r="I1360" s="60"/>
      <c r="J1360" s="26"/>
      <c r="K1360" s="26"/>
      <c r="L1360" s="26"/>
      <c r="M1360" s="26"/>
    </row>
    <row r="1361" spans="1:13" ht="12.75">
      <c r="A1361" s="35"/>
      <c r="B1361" s="37"/>
      <c r="C1361" s="36"/>
      <c r="D1361" s="36"/>
      <c r="E1361" s="50"/>
      <c r="F1361" s="50"/>
      <c r="G1361" s="105"/>
      <c r="H1361" s="60"/>
      <c r="I1361" s="60"/>
      <c r="J1361" s="26"/>
      <c r="K1361" s="26"/>
      <c r="L1361" s="26"/>
      <c r="M1361" s="26"/>
    </row>
    <row r="1362" spans="1:13" ht="12.75">
      <c r="A1362" s="35"/>
      <c r="B1362" s="37"/>
      <c r="C1362" s="36"/>
      <c r="D1362" s="36"/>
      <c r="E1362" s="50"/>
      <c r="F1362" s="50"/>
      <c r="G1362" s="105"/>
      <c r="H1362" s="60"/>
      <c r="I1362" s="60"/>
      <c r="J1362" s="26"/>
      <c r="K1362" s="26"/>
      <c r="L1362" s="26"/>
      <c r="M1362" s="26"/>
    </row>
    <row r="1363" spans="1:13" ht="12.75">
      <c r="A1363" s="35"/>
      <c r="B1363" s="37"/>
      <c r="C1363" s="36"/>
      <c r="D1363" s="36"/>
      <c r="E1363" s="50"/>
      <c r="F1363" s="50"/>
      <c r="G1363" s="105"/>
      <c r="H1363" s="60"/>
      <c r="I1363" s="60"/>
      <c r="J1363" s="26"/>
      <c r="K1363" s="26"/>
      <c r="L1363" s="26"/>
      <c r="M1363" s="26"/>
    </row>
    <row r="1364" spans="1:13" ht="12.75">
      <c r="A1364" s="35"/>
      <c r="B1364" s="37"/>
      <c r="C1364" s="36"/>
      <c r="D1364" s="36"/>
      <c r="E1364" s="50"/>
      <c r="F1364" s="50"/>
      <c r="G1364" s="105"/>
      <c r="H1364" s="60"/>
      <c r="I1364" s="60"/>
      <c r="J1364" s="26"/>
      <c r="K1364" s="26"/>
      <c r="L1364" s="26"/>
      <c r="M1364" s="26"/>
    </row>
    <row r="1365" spans="1:13" ht="12.75">
      <c r="A1365" s="35"/>
      <c r="B1365" s="37"/>
      <c r="C1365" s="36"/>
      <c r="D1365" s="36"/>
      <c r="E1365" s="50"/>
      <c r="F1365" s="50"/>
      <c r="G1365" s="105"/>
      <c r="H1365" s="60"/>
      <c r="I1365" s="60"/>
      <c r="J1365" s="26"/>
      <c r="K1365" s="26"/>
      <c r="L1365" s="26"/>
      <c r="M1365" s="26"/>
    </row>
    <row r="1366" spans="1:13" ht="12.75">
      <c r="A1366" s="35"/>
      <c r="B1366" s="37"/>
      <c r="C1366" s="36"/>
      <c r="D1366" s="36"/>
      <c r="E1366" s="50"/>
      <c r="F1366" s="50"/>
      <c r="G1366" s="105"/>
      <c r="H1366" s="60"/>
      <c r="I1366" s="60"/>
      <c r="J1366" s="26"/>
      <c r="K1366" s="26"/>
      <c r="L1366" s="26"/>
      <c r="M1366" s="26"/>
    </row>
    <row r="1367" spans="1:13" ht="12.75">
      <c r="A1367" s="35"/>
      <c r="B1367" s="37"/>
      <c r="C1367" s="36"/>
      <c r="D1367" s="36"/>
      <c r="E1367" s="50"/>
      <c r="F1367" s="50"/>
      <c r="G1367" s="105"/>
      <c r="H1367" s="60"/>
      <c r="I1367" s="60"/>
      <c r="J1367" s="26"/>
      <c r="K1367" s="26"/>
      <c r="L1367" s="26"/>
      <c r="M1367" s="26"/>
    </row>
    <row r="1368" spans="1:13" ht="12.75">
      <c r="A1368" s="35"/>
      <c r="B1368" s="37"/>
      <c r="C1368" s="36"/>
      <c r="D1368" s="36"/>
      <c r="E1368" s="50"/>
      <c r="F1368" s="50"/>
      <c r="G1368" s="105"/>
      <c r="H1368" s="60"/>
      <c r="I1368" s="60"/>
      <c r="J1368" s="26"/>
      <c r="K1368" s="26"/>
      <c r="L1368" s="26"/>
      <c r="M1368" s="26"/>
    </row>
    <row r="1369" spans="1:13" ht="12.75">
      <c r="A1369" s="35"/>
      <c r="B1369" s="37"/>
      <c r="C1369" s="36"/>
      <c r="D1369" s="36"/>
      <c r="E1369" s="50"/>
      <c r="F1369" s="50"/>
      <c r="G1369" s="105"/>
      <c r="H1369" s="60"/>
      <c r="I1369" s="60"/>
      <c r="J1369" s="26"/>
      <c r="K1369" s="26"/>
      <c r="L1369" s="26"/>
      <c r="M1369" s="26"/>
    </row>
    <row r="1370" spans="1:13" ht="12.75">
      <c r="A1370" s="35"/>
      <c r="B1370" s="37"/>
      <c r="C1370" s="36"/>
      <c r="D1370" s="36"/>
      <c r="E1370" s="50"/>
      <c r="F1370" s="50"/>
      <c r="G1370" s="105"/>
      <c r="H1370" s="60"/>
      <c r="I1370" s="60"/>
      <c r="J1370" s="26"/>
      <c r="K1370" s="26"/>
      <c r="L1370" s="26"/>
      <c r="M1370" s="26"/>
    </row>
    <row r="1371" spans="1:13" ht="12.75">
      <c r="A1371" s="35"/>
      <c r="B1371" s="37"/>
      <c r="C1371" s="36"/>
      <c r="D1371" s="36"/>
      <c r="E1371" s="50"/>
      <c r="F1371" s="50"/>
      <c r="G1371" s="105"/>
      <c r="H1371" s="60"/>
      <c r="I1371" s="60"/>
      <c r="J1371" s="26"/>
      <c r="K1371" s="26"/>
      <c r="L1371" s="26"/>
      <c r="M1371" s="26"/>
    </row>
    <row r="1372" spans="1:13" ht="12.75">
      <c r="A1372" s="35"/>
      <c r="B1372" s="37"/>
      <c r="C1372" s="36"/>
      <c r="D1372" s="36"/>
      <c r="E1372" s="50"/>
      <c r="F1372" s="50"/>
      <c r="G1372" s="105"/>
      <c r="H1372" s="60"/>
      <c r="I1372" s="60"/>
      <c r="J1372" s="26"/>
      <c r="K1372" s="26"/>
      <c r="L1372" s="26"/>
      <c r="M1372" s="26"/>
    </row>
    <row r="1373" spans="1:13" ht="12.75">
      <c r="A1373" s="35"/>
      <c r="B1373" s="37"/>
      <c r="C1373" s="36"/>
      <c r="D1373" s="36"/>
      <c r="E1373" s="50"/>
      <c r="F1373" s="50"/>
      <c r="G1373" s="105"/>
      <c r="H1373" s="60"/>
      <c r="I1373" s="60"/>
      <c r="J1373" s="26"/>
      <c r="K1373" s="26"/>
      <c r="L1373" s="26"/>
      <c r="M1373" s="26"/>
    </row>
    <row r="1374" spans="1:13" ht="12.75">
      <c r="A1374" s="35"/>
      <c r="B1374" s="37"/>
      <c r="C1374" s="36"/>
      <c r="D1374" s="36"/>
      <c r="E1374" s="50"/>
      <c r="F1374" s="50"/>
      <c r="G1374" s="105"/>
      <c r="H1374" s="60"/>
      <c r="I1374" s="60"/>
      <c r="J1374" s="26"/>
      <c r="K1374" s="26"/>
      <c r="L1374" s="26"/>
      <c r="M1374" s="26"/>
    </row>
    <row r="1375" spans="1:13" ht="12.75">
      <c r="A1375" s="35"/>
      <c r="B1375" s="37"/>
      <c r="C1375" s="36"/>
      <c r="D1375" s="36"/>
      <c r="E1375" s="50"/>
      <c r="F1375" s="50"/>
      <c r="G1375" s="105"/>
      <c r="H1375" s="60"/>
      <c r="I1375" s="60"/>
      <c r="J1375" s="26"/>
      <c r="K1375" s="26"/>
      <c r="L1375" s="26"/>
      <c r="M1375" s="26"/>
    </row>
    <row r="1376" spans="1:13" ht="12.75">
      <c r="A1376" s="34"/>
      <c r="B1376" s="37"/>
      <c r="C1376" s="36"/>
      <c r="D1376" s="36"/>
      <c r="E1376" s="50"/>
      <c r="F1376" s="50"/>
      <c r="G1376" s="105"/>
      <c r="H1376" s="60"/>
      <c r="I1376" s="60"/>
      <c r="J1376" s="26"/>
      <c r="K1376" s="26"/>
      <c r="L1376" s="26"/>
      <c r="M1376" s="26"/>
    </row>
    <row r="1377" spans="1:13" ht="12.75">
      <c r="A1377" s="34"/>
      <c r="B1377" s="37"/>
      <c r="C1377" s="36"/>
      <c r="D1377" s="36"/>
      <c r="E1377" s="50"/>
      <c r="F1377" s="50"/>
      <c r="G1377" s="105"/>
      <c r="H1377" s="60"/>
      <c r="I1377" s="60"/>
      <c r="J1377" s="26"/>
      <c r="K1377" s="26"/>
      <c r="L1377" s="26"/>
      <c r="M1377" s="26"/>
    </row>
    <row r="1378" spans="1:13" ht="12.75">
      <c r="A1378" s="34"/>
      <c r="B1378" s="37"/>
      <c r="C1378" s="36"/>
      <c r="D1378" s="36"/>
      <c r="E1378" s="50"/>
      <c r="F1378" s="50"/>
      <c r="G1378" s="105"/>
      <c r="H1378" s="60"/>
      <c r="I1378" s="60"/>
      <c r="J1378" s="26"/>
      <c r="K1378" s="26"/>
      <c r="L1378" s="26"/>
      <c r="M1378" s="26"/>
    </row>
    <row r="1379" spans="1:13" ht="12.75">
      <c r="A1379" s="34"/>
      <c r="B1379" s="37"/>
      <c r="C1379" s="36"/>
      <c r="D1379" s="36"/>
      <c r="E1379" s="50"/>
      <c r="F1379" s="50"/>
      <c r="G1379" s="105"/>
      <c r="H1379" s="60"/>
      <c r="I1379" s="60"/>
      <c r="J1379" s="26"/>
      <c r="K1379" s="26"/>
      <c r="L1379" s="26"/>
      <c r="M1379" s="26"/>
    </row>
    <row r="1380" spans="1:13" ht="12.75">
      <c r="A1380" s="34"/>
      <c r="B1380" s="37"/>
      <c r="C1380" s="36"/>
      <c r="D1380" s="36"/>
      <c r="E1380" s="50"/>
      <c r="F1380" s="50"/>
      <c r="G1380" s="105"/>
      <c r="H1380" s="60"/>
      <c r="I1380" s="60"/>
      <c r="J1380" s="26"/>
      <c r="K1380" s="26"/>
      <c r="L1380" s="26"/>
      <c r="M1380" s="26"/>
    </row>
    <row r="1381" spans="1:13" ht="12.75">
      <c r="A1381" s="34"/>
      <c r="B1381" s="37"/>
      <c r="C1381" s="36"/>
      <c r="D1381" s="36"/>
      <c r="E1381" s="50"/>
      <c r="F1381" s="50"/>
      <c r="G1381" s="105"/>
      <c r="H1381" s="60"/>
      <c r="I1381" s="60"/>
      <c r="J1381" s="26"/>
      <c r="K1381" s="26"/>
      <c r="L1381" s="26"/>
      <c r="M1381" s="26"/>
    </row>
    <row r="1382" spans="1:13" ht="12.75">
      <c r="A1382" s="34"/>
      <c r="B1382" s="37"/>
      <c r="C1382" s="36"/>
      <c r="D1382" s="36"/>
      <c r="E1382" s="50"/>
      <c r="F1382" s="50"/>
      <c r="G1382" s="105"/>
      <c r="H1382" s="60"/>
      <c r="I1382" s="60"/>
      <c r="J1382" s="26"/>
      <c r="K1382" s="26"/>
      <c r="L1382" s="26"/>
      <c r="M1382" s="26"/>
    </row>
    <row r="1383" spans="1:13" ht="12.75">
      <c r="A1383" s="34"/>
      <c r="B1383" s="37"/>
      <c r="C1383" s="36"/>
      <c r="D1383" s="36"/>
      <c r="E1383" s="50"/>
      <c r="F1383" s="50"/>
      <c r="G1383" s="105"/>
      <c r="H1383" s="60"/>
      <c r="I1383" s="60"/>
      <c r="J1383" s="26"/>
      <c r="K1383" s="26"/>
      <c r="L1383" s="26"/>
      <c r="M1383" s="26"/>
    </row>
    <row r="1384" spans="1:13" ht="12.75">
      <c r="A1384" s="34"/>
      <c r="B1384" s="37"/>
      <c r="C1384" s="36"/>
      <c r="D1384" s="36"/>
      <c r="E1384" s="50"/>
      <c r="F1384" s="50"/>
      <c r="G1384" s="105"/>
      <c r="H1384" s="60"/>
      <c r="I1384" s="60"/>
      <c r="J1384" s="26"/>
      <c r="K1384" s="26"/>
      <c r="L1384" s="26"/>
      <c r="M1384" s="26"/>
    </row>
    <row r="1385" spans="1:13" ht="12.75">
      <c r="A1385" s="34"/>
      <c r="B1385" s="37"/>
      <c r="C1385" s="36"/>
      <c r="D1385" s="36"/>
      <c r="E1385" s="50"/>
      <c r="F1385" s="50"/>
      <c r="G1385" s="105"/>
      <c r="H1385" s="60"/>
      <c r="I1385" s="60"/>
      <c r="J1385" s="26"/>
      <c r="K1385" s="26"/>
      <c r="L1385" s="26"/>
      <c r="M1385" s="26"/>
    </row>
    <row r="1386" spans="1:13" ht="12.75">
      <c r="A1386" s="34"/>
      <c r="B1386" s="37"/>
      <c r="C1386" s="36"/>
      <c r="D1386" s="36"/>
      <c r="E1386" s="50"/>
      <c r="F1386" s="50"/>
      <c r="G1386" s="105"/>
      <c r="H1386" s="60"/>
      <c r="I1386" s="60"/>
      <c r="J1386" s="26"/>
      <c r="K1386" s="26"/>
      <c r="L1386" s="26"/>
      <c r="M1386" s="26"/>
    </row>
    <row r="1387" spans="1:13" ht="12.75">
      <c r="A1387" s="34"/>
      <c r="B1387" s="37"/>
      <c r="C1387" s="36"/>
      <c r="D1387" s="36"/>
      <c r="E1387" s="50"/>
      <c r="F1387" s="50"/>
      <c r="G1387" s="105"/>
      <c r="H1387" s="60"/>
      <c r="I1387" s="60"/>
      <c r="J1387" s="26"/>
      <c r="K1387" s="26"/>
      <c r="L1387" s="26"/>
      <c r="M1387" s="26"/>
    </row>
    <row r="1388" spans="1:13" ht="12.75">
      <c r="A1388" s="34"/>
      <c r="B1388" s="37"/>
      <c r="C1388" s="36"/>
      <c r="D1388" s="36"/>
      <c r="E1388" s="50"/>
      <c r="F1388" s="50"/>
      <c r="G1388" s="105"/>
      <c r="H1388" s="60"/>
      <c r="I1388" s="60"/>
      <c r="J1388" s="26"/>
      <c r="K1388" s="26"/>
      <c r="L1388" s="26"/>
      <c r="M1388" s="26"/>
    </row>
    <row r="1389" spans="1:13" ht="12.75">
      <c r="A1389" s="34"/>
      <c r="B1389" s="37"/>
      <c r="C1389" s="36"/>
      <c r="D1389" s="36"/>
      <c r="E1389" s="50"/>
      <c r="F1389" s="50"/>
      <c r="G1389" s="105"/>
      <c r="H1389" s="60"/>
      <c r="I1389" s="60"/>
      <c r="J1389" s="26"/>
      <c r="K1389" s="26"/>
      <c r="L1389" s="26"/>
      <c r="M1389" s="26"/>
    </row>
    <row r="1390" spans="1:13" ht="12.75">
      <c r="A1390" s="34"/>
      <c r="B1390" s="37"/>
      <c r="C1390" s="36"/>
      <c r="D1390" s="36"/>
      <c r="E1390" s="50"/>
      <c r="F1390" s="50"/>
      <c r="G1390" s="105"/>
      <c r="H1390" s="60"/>
      <c r="I1390" s="60"/>
      <c r="J1390" s="26"/>
      <c r="K1390" s="26"/>
      <c r="L1390" s="26"/>
      <c r="M1390" s="26"/>
    </row>
    <row r="1391" spans="1:13" ht="12.75">
      <c r="A1391" s="34"/>
      <c r="B1391" s="37"/>
      <c r="C1391" s="36"/>
      <c r="D1391" s="36"/>
      <c r="E1391" s="50"/>
      <c r="F1391" s="50"/>
      <c r="G1391" s="105"/>
      <c r="H1391" s="60"/>
      <c r="I1391" s="60"/>
      <c r="J1391" s="26"/>
      <c r="K1391" s="26"/>
      <c r="L1391" s="26"/>
      <c r="M1391" s="26"/>
    </row>
    <row r="1392" spans="1:13" ht="12.75">
      <c r="A1392" s="34"/>
      <c r="B1392" s="37"/>
      <c r="C1392" s="36"/>
      <c r="D1392" s="36"/>
      <c r="E1392" s="50"/>
      <c r="F1392" s="50"/>
      <c r="G1392" s="105"/>
      <c r="H1392" s="60"/>
      <c r="I1392" s="60"/>
      <c r="J1392" s="26"/>
      <c r="K1392" s="26"/>
      <c r="L1392" s="26"/>
      <c r="M1392" s="26"/>
    </row>
    <row r="1393" spans="1:13" ht="12.75">
      <c r="A1393" s="34"/>
      <c r="B1393" s="37"/>
      <c r="C1393" s="36"/>
      <c r="D1393" s="36"/>
      <c r="E1393" s="50"/>
      <c r="F1393" s="50"/>
      <c r="G1393" s="105"/>
      <c r="H1393" s="60"/>
      <c r="I1393" s="60"/>
      <c r="J1393" s="26"/>
      <c r="K1393" s="26"/>
      <c r="L1393" s="26"/>
      <c r="M1393" s="26"/>
    </row>
    <row r="1394" spans="1:13" ht="12.75">
      <c r="A1394" s="34"/>
      <c r="B1394" s="37"/>
      <c r="C1394" s="36"/>
      <c r="D1394" s="36"/>
      <c r="E1394" s="50"/>
      <c r="F1394" s="50"/>
      <c r="G1394" s="105"/>
      <c r="H1394" s="60"/>
      <c r="I1394" s="60"/>
      <c r="J1394" s="26"/>
      <c r="K1394" s="26"/>
      <c r="L1394" s="26"/>
      <c r="M1394" s="26"/>
    </row>
    <row r="1395" spans="1:13" ht="12.75">
      <c r="A1395" s="34"/>
      <c r="B1395" s="37"/>
      <c r="C1395" s="36"/>
      <c r="D1395" s="36"/>
      <c r="E1395" s="50"/>
      <c r="F1395" s="50"/>
      <c r="G1395" s="105"/>
      <c r="H1395" s="60"/>
      <c r="I1395" s="60"/>
      <c r="J1395" s="26"/>
      <c r="K1395" s="26"/>
      <c r="L1395" s="26"/>
      <c r="M1395" s="26"/>
    </row>
    <row r="1396" spans="1:13" ht="12.75">
      <c r="A1396" s="34"/>
      <c r="B1396" s="37"/>
      <c r="C1396" s="36"/>
      <c r="D1396" s="36"/>
      <c r="E1396" s="50"/>
      <c r="F1396" s="50"/>
      <c r="G1396" s="105"/>
      <c r="H1396" s="60"/>
      <c r="I1396" s="60"/>
      <c r="J1396" s="26"/>
      <c r="K1396" s="26"/>
      <c r="L1396" s="26"/>
      <c r="M1396" s="26"/>
    </row>
    <row r="1397" spans="1:13" ht="12.75">
      <c r="A1397" s="34"/>
      <c r="B1397" s="37"/>
      <c r="C1397" s="36"/>
      <c r="D1397" s="36"/>
      <c r="E1397" s="50"/>
      <c r="F1397" s="50"/>
      <c r="G1397" s="105"/>
      <c r="H1397" s="60"/>
      <c r="I1397" s="60"/>
      <c r="J1397" s="26"/>
      <c r="K1397" s="26"/>
      <c r="L1397" s="26"/>
      <c r="M1397" s="26"/>
    </row>
    <row r="1398" spans="1:13" ht="12.75">
      <c r="A1398" s="34"/>
      <c r="B1398" s="37"/>
      <c r="C1398" s="36"/>
      <c r="D1398" s="36"/>
      <c r="E1398" s="50"/>
      <c r="F1398" s="50"/>
      <c r="G1398" s="105"/>
      <c r="H1398" s="60"/>
      <c r="I1398" s="60"/>
      <c r="J1398" s="26"/>
      <c r="K1398" s="26"/>
      <c r="L1398" s="26"/>
      <c r="M1398" s="26"/>
    </row>
    <row r="1399" spans="1:13" ht="12.75">
      <c r="A1399" s="34"/>
      <c r="B1399" s="37"/>
      <c r="C1399" s="36"/>
      <c r="D1399" s="36"/>
      <c r="E1399" s="50"/>
      <c r="F1399" s="50"/>
      <c r="G1399" s="105"/>
      <c r="H1399" s="60"/>
      <c r="I1399" s="60"/>
      <c r="J1399" s="26"/>
      <c r="K1399" s="26"/>
      <c r="L1399" s="26"/>
      <c r="M1399" s="26"/>
    </row>
    <row r="1400" spans="1:13" ht="12.75">
      <c r="A1400" s="34"/>
      <c r="B1400" s="37"/>
      <c r="C1400" s="36"/>
      <c r="D1400" s="36"/>
      <c r="E1400" s="50"/>
      <c r="F1400" s="50"/>
      <c r="G1400" s="105"/>
      <c r="H1400" s="60"/>
      <c r="I1400" s="60"/>
      <c r="J1400" s="26"/>
      <c r="K1400" s="26"/>
      <c r="L1400" s="26"/>
      <c r="M1400" s="26"/>
    </row>
    <row r="1401" spans="1:13" ht="12.75">
      <c r="A1401" s="34"/>
      <c r="B1401" s="37"/>
      <c r="C1401" s="36"/>
      <c r="D1401" s="36"/>
      <c r="E1401" s="50"/>
      <c r="F1401" s="50"/>
      <c r="G1401" s="105"/>
      <c r="H1401" s="60"/>
      <c r="I1401" s="60"/>
      <c r="J1401" s="26"/>
      <c r="K1401" s="26"/>
      <c r="L1401" s="26"/>
      <c r="M1401" s="26"/>
    </row>
    <row r="1402" spans="1:13" ht="12.75">
      <c r="A1402" s="34"/>
      <c r="B1402" s="37"/>
      <c r="C1402" s="36"/>
      <c r="D1402" s="36"/>
      <c r="E1402" s="50"/>
      <c r="F1402" s="50"/>
      <c r="G1402" s="105"/>
      <c r="H1402" s="60"/>
      <c r="I1402" s="60"/>
      <c r="J1402" s="26"/>
      <c r="K1402" s="26"/>
      <c r="L1402" s="26"/>
      <c r="M1402" s="26"/>
    </row>
    <row r="1403" spans="1:13" ht="12.75">
      <c r="A1403" s="34"/>
      <c r="B1403" s="37"/>
      <c r="C1403" s="36"/>
      <c r="D1403" s="36"/>
      <c r="E1403" s="50"/>
      <c r="F1403" s="50"/>
      <c r="G1403" s="105"/>
      <c r="H1403" s="60"/>
      <c r="I1403" s="60"/>
      <c r="J1403" s="26"/>
      <c r="K1403" s="26"/>
      <c r="L1403" s="26"/>
      <c r="M1403" s="26"/>
    </row>
    <row r="1404" spans="1:13" ht="12.75">
      <c r="A1404" s="34"/>
      <c r="B1404" s="37"/>
      <c r="C1404" s="36"/>
      <c r="D1404" s="36"/>
      <c r="E1404" s="50"/>
      <c r="F1404" s="50"/>
      <c r="G1404" s="105"/>
      <c r="H1404" s="60"/>
      <c r="I1404" s="60"/>
      <c r="J1404" s="26"/>
      <c r="K1404" s="26"/>
      <c r="L1404" s="26"/>
      <c r="M1404" s="26"/>
    </row>
    <row r="1405" spans="1:13" ht="12.75">
      <c r="A1405" s="34"/>
      <c r="B1405" s="37"/>
      <c r="C1405" s="36"/>
      <c r="D1405" s="36"/>
      <c r="E1405" s="50"/>
      <c r="F1405" s="50"/>
      <c r="G1405" s="105"/>
      <c r="H1405" s="60"/>
      <c r="I1405" s="60"/>
      <c r="J1405" s="26"/>
      <c r="K1405" s="26"/>
      <c r="L1405" s="26"/>
      <c r="M1405" s="26"/>
    </row>
    <row r="1406" spans="1:13" ht="12.75">
      <c r="A1406" s="34"/>
      <c r="B1406" s="37"/>
      <c r="C1406" s="36"/>
      <c r="D1406" s="36"/>
      <c r="E1406" s="50"/>
      <c r="F1406" s="50"/>
      <c r="G1406" s="105"/>
      <c r="H1406" s="60"/>
      <c r="I1406" s="60"/>
      <c r="J1406" s="26"/>
      <c r="K1406" s="26"/>
      <c r="L1406" s="26"/>
      <c r="M1406" s="26"/>
    </row>
    <row r="1407" spans="1:13" ht="12.75">
      <c r="A1407" s="34"/>
      <c r="B1407" s="37"/>
      <c r="C1407" s="36"/>
      <c r="D1407" s="36"/>
      <c r="E1407" s="50"/>
      <c r="F1407" s="50"/>
      <c r="G1407" s="105"/>
      <c r="H1407" s="60"/>
      <c r="I1407" s="60"/>
      <c r="J1407" s="26"/>
      <c r="K1407" s="26"/>
      <c r="L1407" s="26"/>
      <c r="M1407" s="26"/>
    </row>
    <row r="1408" spans="1:13" ht="12.75">
      <c r="A1408" s="34"/>
      <c r="B1408" s="37"/>
      <c r="C1408" s="36"/>
      <c r="D1408" s="36"/>
      <c r="E1408" s="50"/>
      <c r="F1408" s="50"/>
      <c r="G1408" s="105"/>
      <c r="H1408" s="60"/>
      <c r="I1408" s="60"/>
      <c r="J1408" s="26"/>
      <c r="K1408" s="26"/>
      <c r="L1408" s="26"/>
      <c r="M1408" s="26"/>
    </row>
    <row r="1409" spans="1:13" ht="12.75">
      <c r="A1409" s="34"/>
      <c r="B1409" s="37"/>
      <c r="C1409" s="36"/>
      <c r="D1409" s="36"/>
      <c r="E1409" s="50"/>
      <c r="F1409" s="50"/>
      <c r="G1409" s="105"/>
      <c r="H1409" s="60"/>
      <c r="I1409" s="60"/>
      <c r="J1409" s="26"/>
      <c r="K1409" s="26"/>
      <c r="L1409" s="26"/>
      <c r="M1409" s="26"/>
    </row>
    <row r="1410" spans="1:13" ht="12.75">
      <c r="A1410" s="34"/>
      <c r="B1410" s="37"/>
      <c r="C1410" s="36"/>
      <c r="D1410" s="36"/>
      <c r="E1410" s="50"/>
      <c r="F1410" s="50"/>
      <c r="G1410" s="105"/>
      <c r="H1410" s="60"/>
      <c r="I1410" s="60"/>
      <c r="J1410" s="26"/>
      <c r="K1410" s="26"/>
      <c r="L1410" s="26"/>
      <c r="M1410" s="26"/>
    </row>
    <row r="1411" spans="1:13" ht="12.75">
      <c r="A1411" s="34"/>
      <c r="B1411" s="37"/>
      <c r="C1411" s="36"/>
      <c r="D1411" s="36"/>
      <c r="E1411" s="50"/>
      <c r="F1411" s="50"/>
      <c r="G1411" s="105"/>
      <c r="H1411" s="60"/>
      <c r="I1411" s="60"/>
      <c r="J1411" s="26"/>
      <c r="K1411" s="26"/>
      <c r="L1411" s="26"/>
      <c r="M1411" s="26"/>
    </row>
    <row r="1412" spans="1:13" ht="12.75">
      <c r="A1412" s="34"/>
      <c r="B1412" s="37"/>
      <c r="C1412" s="36"/>
      <c r="D1412" s="36"/>
      <c r="E1412" s="50"/>
      <c r="F1412" s="50"/>
      <c r="G1412" s="105"/>
      <c r="H1412" s="60"/>
      <c r="I1412" s="60"/>
      <c r="J1412" s="26"/>
      <c r="K1412" s="26"/>
      <c r="L1412" s="26"/>
      <c r="M1412" s="26"/>
    </row>
    <row r="1413" spans="1:13" ht="12.75">
      <c r="A1413" s="34"/>
      <c r="B1413" s="37"/>
      <c r="C1413" s="36"/>
      <c r="D1413" s="36"/>
      <c r="E1413" s="50"/>
      <c r="F1413" s="50"/>
      <c r="G1413" s="105"/>
      <c r="H1413" s="60"/>
      <c r="I1413" s="60"/>
      <c r="J1413" s="26"/>
      <c r="K1413" s="26"/>
      <c r="L1413" s="26"/>
      <c r="M1413" s="26"/>
    </row>
    <row r="1414" spans="1:13" ht="12.75">
      <c r="A1414" s="34"/>
      <c r="B1414" s="37"/>
      <c r="C1414" s="36"/>
      <c r="D1414" s="36"/>
      <c r="E1414" s="50"/>
      <c r="F1414" s="50"/>
      <c r="G1414" s="105"/>
      <c r="H1414" s="60"/>
      <c r="I1414" s="60"/>
      <c r="J1414" s="26"/>
      <c r="K1414" s="26"/>
      <c r="L1414" s="26"/>
      <c r="M1414" s="26"/>
    </row>
    <row r="1415" spans="1:13" ht="12.75">
      <c r="A1415" s="34"/>
      <c r="B1415" s="37"/>
      <c r="C1415" s="36"/>
      <c r="D1415" s="36"/>
      <c r="E1415" s="50"/>
      <c r="F1415" s="50"/>
      <c r="G1415" s="105"/>
      <c r="H1415" s="60"/>
      <c r="I1415" s="60"/>
      <c r="J1415" s="26"/>
      <c r="K1415" s="26"/>
      <c r="L1415" s="26"/>
      <c r="M1415" s="26"/>
    </row>
    <row r="1416" spans="1:13" ht="12.75">
      <c r="A1416" s="34"/>
      <c r="B1416" s="37"/>
      <c r="C1416" s="36"/>
      <c r="D1416" s="36"/>
      <c r="E1416" s="50"/>
      <c r="F1416" s="50"/>
      <c r="G1416" s="105"/>
      <c r="H1416" s="60"/>
      <c r="I1416" s="60"/>
      <c r="J1416" s="26"/>
      <c r="K1416" s="26"/>
      <c r="L1416" s="26"/>
      <c r="M1416" s="26"/>
    </row>
    <row r="1417" spans="1:13" ht="12.75">
      <c r="A1417" s="34"/>
      <c r="B1417" s="37"/>
      <c r="C1417" s="36"/>
      <c r="D1417" s="36"/>
      <c r="E1417" s="50"/>
      <c r="F1417" s="50"/>
      <c r="G1417" s="105"/>
      <c r="H1417" s="60"/>
      <c r="I1417" s="60"/>
      <c r="J1417" s="26"/>
      <c r="K1417" s="26"/>
      <c r="L1417" s="26"/>
      <c r="M1417" s="26"/>
    </row>
    <row r="1418" spans="1:13" ht="12.75">
      <c r="A1418" s="34"/>
      <c r="B1418" s="37"/>
      <c r="C1418" s="36"/>
      <c r="D1418" s="36"/>
      <c r="E1418" s="50"/>
      <c r="F1418" s="50"/>
      <c r="G1418" s="105"/>
      <c r="H1418" s="60"/>
      <c r="I1418" s="60"/>
      <c r="J1418" s="26"/>
      <c r="K1418" s="26"/>
      <c r="L1418" s="26"/>
      <c r="M1418" s="26"/>
    </row>
    <row r="1419" spans="1:13" ht="12.75">
      <c r="A1419" s="34"/>
      <c r="B1419" s="37"/>
      <c r="C1419" s="36"/>
      <c r="D1419" s="36"/>
      <c r="E1419" s="50"/>
      <c r="F1419" s="50"/>
      <c r="G1419" s="105"/>
      <c r="H1419" s="60"/>
      <c r="I1419" s="60"/>
      <c r="J1419" s="26"/>
      <c r="K1419" s="26"/>
      <c r="L1419" s="26"/>
      <c r="M1419" s="26"/>
    </row>
    <row r="1420" spans="1:13" ht="12.75">
      <c r="A1420" s="34"/>
      <c r="B1420" s="37"/>
      <c r="C1420" s="36"/>
      <c r="D1420" s="36"/>
      <c r="E1420" s="50"/>
      <c r="F1420" s="50"/>
      <c r="G1420" s="105"/>
      <c r="H1420" s="60"/>
      <c r="I1420" s="60"/>
      <c r="J1420" s="26"/>
      <c r="K1420" s="26"/>
      <c r="L1420" s="26"/>
      <c r="M1420" s="26"/>
    </row>
    <row r="1421" spans="1:13" ht="12.75">
      <c r="A1421" s="34"/>
      <c r="B1421" s="37"/>
      <c r="C1421" s="36"/>
      <c r="D1421" s="36"/>
      <c r="E1421" s="50"/>
      <c r="F1421" s="50"/>
      <c r="G1421" s="105"/>
      <c r="H1421" s="60"/>
      <c r="I1421" s="60"/>
      <c r="J1421" s="26"/>
      <c r="K1421" s="26"/>
      <c r="L1421" s="26"/>
      <c r="M1421" s="26"/>
    </row>
    <row r="1422" spans="1:13" ht="12.75">
      <c r="A1422" s="34"/>
      <c r="B1422" s="37"/>
      <c r="C1422" s="36"/>
      <c r="D1422" s="36"/>
      <c r="E1422" s="50"/>
      <c r="F1422" s="50"/>
      <c r="G1422" s="105"/>
      <c r="H1422" s="60"/>
      <c r="I1422" s="60"/>
      <c r="J1422" s="26"/>
      <c r="K1422" s="26"/>
      <c r="L1422" s="26"/>
      <c r="M1422" s="26"/>
    </row>
    <row r="1423" spans="1:13" ht="12.75">
      <c r="A1423" s="34"/>
      <c r="B1423" s="37"/>
      <c r="C1423" s="36"/>
      <c r="D1423" s="36"/>
      <c r="E1423" s="50"/>
      <c r="F1423" s="50"/>
      <c r="G1423" s="105"/>
      <c r="H1423" s="60"/>
      <c r="I1423" s="60"/>
      <c r="J1423" s="26"/>
      <c r="K1423" s="26"/>
      <c r="L1423" s="26"/>
      <c r="M1423" s="26"/>
    </row>
    <row r="1424" spans="1:13" ht="12.75">
      <c r="A1424" s="34"/>
      <c r="B1424" s="37"/>
      <c r="C1424" s="36"/>
      <c r="D1424" s="36"/>
      <c r="E1424" s="50"/>
      <c r="F1424" s="50"/>
      <c r="G1424" s="105"/>
      <c r="H1424" s="60"/>
      <c r="I1424" s="60"/>
      <c r="J1424" s="26"/>
      <c r="K1424" s="26"/>
      <c r="L1424" s="26"/>
      <c r="M1424" s="26"/>
    </row>
    <row r="1425" spans="1:13" ht="12.75">
      <c r="A1425" s="34"/>
      <c r="B1425" s="37"/>
      <c r="C1425" s="36"/>
      <c r="D1425" s="36"/>
      <c r="E1425" s="50"/>
      <c r="F1425" s="50"/>
      <c r="G1425" s="105"/>
      <c r="H1425" s="60"/>
      <c r="I1425" s="60"/>
      <c r="J1425" s="26"/>
      <c r="K1425" s="26"/>
      <c r="L1425" s="26"/>
      <c r="M1425" s="26"/>
    </row>
    <row r="1426" spans="1:13" ht="12.75">
      <c r="A1426" s="34"/>
      <c r="B1426" s="37"/>
      <c r="C1426" s="36"/>
      <c r="D1426" s="36"/>
      <c r="E1426" s="50"/>
      <c r="F1426" s="50"/>
      <c r="G1426" s="105"/>
      <c r="H1426" s="60"/>
      <c r="I1426" s="60"/>
      <c r="J1426" s="26"/>
      <c r="K1426" s="26"/>
      <c r="L1426" s="26"/>
      <c r="M1426" s="26"/>
    </row>
    <row r="1427" spans="1:13" ht="12.75">
      <c r="A1427" s="34"/>
      <c r="B1427" s="37"/>
      <c r="C1427" s="36"/>
      <c r="D1427" s="36"/>
      <c r="E1427" s="50"/>
      <c r="F1427" s="50"/>
      <c r="G1427" s="105"/>
      <c r="H1427" s="60"/>
      <c r="I1427" s="60"/>
      <c r="J1427" s="26"/>
      <c r="K1427" s="26"/>
      <c r="L1427" s="26"/>
      <c r="M1427" s="26"/>
    </row>
    <row r="1428" spans="1:13" ht="12.75">
      <c r="A1428" s="34"/>
      <c r="B1428" s="37"/>
      <c r="C1428" s="36"/>
      <c r="D1428" s="36"/>
      <c r="E1428" s="50"/>
      <c r="F1428" s="50"/>
      <c r="G1428" s="105"/>
      <c r="H1428" s="60"/>
      <c r="I1428" s="60"/>
      <c r="J1428" s="26"/>
      <c r="K1428" s="26"/>
      <c r="L1428" s="26"/>
      <c r="M1428" s="26"/>
    </row>
    <row r="1429" spans="1:13" ht="12.75">
      <c r="A1429" s="34"/>
      <c r="B1429" s="37"/>
      <c r="C1429" s="36"/>
      <c r="D1429" s="36"/>
      <c r="E1429" s="50"/>
      <c r="F1429" s="50"/>
      <c r="G1429" s="105"/>
      <c r="H1429" s="60"/>
      <c r="I1429" s="60"/>
      <c r="J1429" s="26"/>
      <c r="K1429" s="26"/>
      <c r="L1429" s="26"/>
      <c r="M1429" s="26"/>
    </row>
    <row r="1430" spans="1:13" ht="12.75">
      <c r="A1430" s="34"/>
      <c r="B1430" s="37"/>
      <c r="C1430" s="36"/>
      <c r="D1430" s="36"/>
      <c r="E1430" s="50"/>
      <c r="F1430" s="50"/>
      <c r="G1430" s="105"/>
      <c r="H1430" s="60"/>
      <c r="I1430" s="60"/>
      <c r="J1430" s="26"/>
      <c r="K1430" s="26"/>
      <c r="L1430" s="26"/>
      <c r="M1430" s="26"/>
    </row>
    <row r="1431" spans="1:13" ht="12.75">
      <c r="A1431" s="34"/>
      <c r="B1431" s="37"/>
      <c r="C1431" s="36"/>
      <c r="D1431" s="36"/>
      <c r="E1431" s="50"/>
      <c r="F1431" s="50"/>
      <c r="G1431" s="105"/>
      <c r="H1431" s="60"/>
      <c r="I1431" s="60"/>
      <c r="J1431" s="26"/>
      <c r="K1431" s="26"/>
      <c r="L1431" s="26"/>
      <c r="M1431" s="26"/>
    </row>
    <row r="1432" spans="1:13" ht="12.75">
      <c r="A1432" s="34"/>
      <c r="B1432" s="37"/>
      <c r="C1432" s="36"/>
      <c r="D1432" s="36"/>
      <c r="E1432" s="50"/>
      <c r="F1432" s="50"/>
      <c r="G1432" s="105"/>
      <c r="H1432" s="60"/>
      <c r="I1432" s="60"/>
      <c r="J1432" s="26"/>
      <c r="K1432" s="26"/>
      <c r="L1432" s="26"/>
      <c r="M1432" s="26"/>
    </row>
    <row r="1433" spans="1:13" ht="12.75">
      <c r="A1433" s="34"/>
      <c r="B1433" s="37"/>
      <c r="C1433" s="36"/>
      <c r="D1433" s="36"/>
      <c r="E1433" s="50"/>
      <c r="F1433" s="50"/>
      <c r="G1433" s="105"/>
      <c r="H1433" s="60"/>
      <c r="I1433" s="60"/>
      <c r="J1433" s="26"/>
      <c r="K1433" s="26"/>
      <c r="L1433" s="26"/>
      <c r="M1433" s="26"/>
    </row>
    <row r="1434" spans="1:13" ht="12.75">
      <c r="A1434" s="34"/>
      <c r="B1434" s="37"/>
      <c r="C1434" s="36"/>
      <c r="D1434" s="36"/>
      <c r="E1434" s="50"/>
      <c r="F1434" s="50"/>
      <c r="G1434" s="105"/>
      <c r="H1434" s="60"/>
      <c r="I1434" s="60"/>
      <c r="J1434" s="26"/>
      <c r="K1434" s="26"/>
      <c r="L1434" s="26"/>
      <c r="M1434" s="26"/>
    </row>
    <row r="1435" spans="1:13" ht="12.75">
      <c r="A1435" s="34"/>
      <c r="B1435" s="37"/>
      <c r="C1435" s="36"/>
      <c r="D1435" s="36"/>
      <c r="E1435" s="50"/>
      <c r="F1435" s="50"/>
      <c r="G1435" s="105"/>
      <c r="H1435" s="60"/>
      <c r="I1435" s="60"/>
      <c r="J1435" s="26"/>
      <c r="K1435" s="26"/>
      <c r="L1435" s="26"/>
      <c r="M1435" s="26"/>
    </row>
    <row r="1436" spans="1:13" ht="12.75">
      <c r="A1436" s="34"/>
      <c r="B1436" s="37"/>
      <c r="C1436" s="36"/>
      <c r="D1436" s="36"/>
      <c r="E1436" s="50"/>
      <c r="F1436" s="50"/>
      <c r="G1436" s="105"/>
      <c r="H1436" s="60"/>
      <c r="I1436" s="60"/>
      <c r="J1436" s="26"/>
      <c r="K1436" s="26"/>
      <c r="L1436" s="26"/>
      <c r="M1436" s="26"/>
    </row>
    <row r="1437" spans="1:13" ht="12.75">
      <c r="A1437" s="34"/>
      <c r="B1437" s="37"/>
      <c r="C1437" s="36"/>
      <c r="D1437" s="36"/>
      <c r="E1437" s="50"/>
      <c r="F1437" s="50"/>
      <c r="G1437" s="105"/>
      <c r="H1437" s="60"/>
      <c r="I1437" s="60"/>
      <c r="J1437" s="26"/>
      <c r="K1437" s="26"/>
      <c r="L1437" s="26"/>
      <c r="M1437" s="26"/>
    </row>
    <row r="1438" spans="1:13" ht="12.75">
      <c r="A1438" s="34"/>
      <c r="B1438" s="37"/>
      <c r="C1438" s="36"/>
      <c r="D1438" s="36"/>
      <c r="E1438" s="50"/>
      <c r="F1438" s="50"/>
      <c r="G1438" s="105"/>
      <c r="H1438" s="60"/>
      <c r="I1438" s="60"/>
      <c r="J1438" s="26"/>
      <c r="K1438" s="26"/>
      <c r="L1438" s="26"/>
      <c r="M1438" s="26"/>
    </row>
    <row r="1439" spans="1:13" ht="12.75">
      <c r="A1439" s="34"/>
      <c r="B1439" s="37"/>
      <c r="C1439" s="36"/>
      <c r="D1439" s="36"/>
      <c r="E1439" s="50"/>
      <c r="F1439" s="50"/>
      <c r="G1439" s="105"/>
      <c r="H1439" s="60"/>
      <c r="I1439" s="60"/>
      <c r="J1439" s="26"/>
      <c r="K1439" s="26"/>
      <c r="L1439" s="26"/>
      <c r="M1439" s="26"/>
    </row>
    <row r="1440" spans="1:13" ht="12.75">
      <c r="A1440" s="34"/>
      <c r="B1440" s="37"/>
      <c r="C1440" s="36"/>
      <c r="D1440" s="36"/>
      <c r="E1440" s="50"/>
      <c r="F1440" s="50"/>
      <c r="G1440" s="105"/>
      <c r="H1440" s="60"/>
      <c r="I1440" s="60"/>
      <c r="J1440" s="26"/>
      <c r="K1440" s="26"/>
      <c r="L1440" s="26"/>
      <c r="M1440" s="26"/>
    </row>
    <row r="1441" spans="1:13" ht="12.75">
      <c r="A1441" s="34"/>
      <c r="B1441" s="37"/>
      <c r="C1441" s="36"/>
      <c r="D1441" s="36"/>
      <c r="E1441" s="50"/>
      <c r="F1441" s="50"/>
      <c r="G1441" s="105"/>
      <c r="H1441" s="60"/>
      <c r="I1441" s="60"/>
      <c r="J1441" s="26"/>
      <c r="K1441" s="26"/>
      <c r="L1441" s="26"/>
      <c r="M1441" s="26"/>
    </row>
    <row r="1442" spans="1:13" ht="12.75">
      <c r="A1442" s="34"/>
      <c r="B1442" s="37"/>
      <c r="C1442" s="36"/>
      <c r="D1442" s="36"/>
      <c r="E1442" s="50"/>
      <c r="F1442" s="50"/>
      <c r="G1442" s="105"/>
      <c r="H1442" s="60"/>
      <c r="I1442" s="60"/>
      <c r="J1442" s="26"/>
      <c r="K1442" s="26"/>
      <c r="L1442" s="26"/>
      <c r="M1442" s="26"/>
    </row>
    <row r="1443" spans="1:13" ht="12.75">
      <c r="A1443" s="34"/>
      <c r="B1443" s="37"/>
      <c r="C1443" s="36"/>
      <c r="D1443" s="36"/>
      <c r="E1443" s="50"/>
      <c r="F1443" s="50"/>
      <c r="G1443" s="105"/>
      <c r="H1443" s="60"/>
      <c r="I1443" s="60"/>
      <c r="J1443" s="26"/>
      <c r="K1443" s="26"/>
      <c r="L1443" s="26"/>
      <c r="M1443" s="26"/>
    </row>
    <row r="1444" spans="1:13" ht="12.75">
      <c r="A1444" s="34"/>
      <c r="B1444" s="37"/>
      <c r="C1444" s="36"/>
      <c r="D1444" s="36"/>
      <c r="E1444" s="50"/>
      <c r="F1444" s="50"/>
      <c r="G1444" s="105"/>
      <c r="H1444" s="60"/>
      <c r="I1444" s="60"/>
      <c r="J1444" s="26"/>
      <c r="K1444" s="26"/>
      <c r="L1444" s="26"/>
      <c r="M1444" s="26"/>
    </row>
    <row r="1445" spans="1:13" ht="12.75">
      <c r="A1445" s="34"/>
      <c r="B1445" s="37"/>
      <c r="C1445" s="36"/>
      <c r="D1445" s="36"/>
      <c r="E1445" s="50"/>
      <c r="F1445" s="50"/>
      <c r="G1445" s="105"/>
      <c r="H1445" s="60"/>
      <c r="I1445" s="60"/>
      <c r="J1445" s="26"/>
      <c r="K1445" s="26"/>
      <c r="L1445" s="26"/>
      <c r="M1445" s="26"/>
    </row>
    <row r="1446" spans="1:13" ht="12.75">
      <c r="A1446" s="34"/>
      <c r="B1446" s="37"/>
      <c r="C1446" s="36"/>
      <c r="D1446" s="36"/>
      <c r="E1446" s="50"/>
      <c r="F1446" s="50"/>
      <c r="G1446" s="105"/>
      <c r="H1446" s="60"/>
      <c r="I1446" s="60"/>
      <c r="J1446" s="26"/>
      <c r="K1446" s="26"/>
      <c r="L1446" s="26"/>
      <c r="M1446" s="26"/>
    </row>
    <row r="1447" spans="1:13" ht="12.75">
      <c r="A1447" s="34"/>
      <c r="B1447" s="37"/>
      <c r="C1447" s="36"/>
      <c r="D1447" s="36"/>
      <c r="E1447" s="50"/>
      <c r="F1447" s="50"/>
      <c r="G1447" s="105"/>
      <c r="H1447" s="60"/>
      <c r="I1447" s="60"/>
      <c r="J1447" s="26"/>
      <c r="K1447" s="26"/>
      <c r="L1447" s="26"/>
      <c r="M1447" s="26"/>
    </row>
    <row r="1448" spans="1:13" ht="12.75">
      <c r="A1448" s="34"/>
      <c r="B1448" s="37"/>
      <c r="C1448" s="36"/>
      <c r="D1448" s="36"/>
      <c r="E1448" s="50"/>
      <c r="F1448" s="50"/>
      <c r="G1448" s="105"/>
      <c r="H1448" s="60"/>
      <c r="I1448" s="60"/>
      <c r="J1448" s="26"/>
      <c r="K1448" s="26"/>
      <c r="L1448" s="26"/>
      <c r="M1448" s="26"/>
    </row>
    <row r="1449" spans="1:13" ht="12.75">
      <c r="A1449" s="34"/>
      <c r="B1449" s="37"/>
      <c r="C1449" s="36"/>
      <c r="D1449" s="36"/>
      <c r="E1449" s="50"/>
      <c r="F1449" s="50"/>
      <c r="G1449" s="105"/>
      <c r="H1449" s="60"/>
      <c r="I1449" s="60"/>
      <c r="J1449" s="26"/>
      <c r="K1449" s="26"/>
      <c r="L1449" s="26"/>
      <c r="M1449" s="26"/>
    </row>
    <row r="1450" spans="1:13" ht="12.75">
      <c r="A1450" s="34"/>
      <c r="B1450" s="37"/>
      <c r="C1450" s="36"/>
      <c r="D1450" s="36"/>
      <c r="E1450" s="50"/>
      <c r="F1450" s="50"/>
      <c r="G1450" s="105"/>
      <c r="H1450" s="60"/>
      <c r="I1450" s="60"/>
      <c r="J1450" s="26"/>
      <c r="K1450" s="26"/>
      <c r="L1450" s="26"/>
      <c r="M1450" s="26"/>
    </row>
    <row r="1451" spans="1:13" ht="12.75">
      <c r="A1451" s="34"/>
      <c r="B1451" s="37"/>
      <c r="C1451" s="36"/>
      <c r="D1451" s="36"/>
      <c r="E1451" s="50"/>
      <c r="F1451" s="50"/>
      <c r="G1451" s="105"/>
      <c r="H1451" s="60"/>
      <c r="I1451" s="60"/>
      <c r="J1451" s="26"/>
      <c r="K1451" s="26"/>
      <c r="L1451" s="26"/>
      <c r="M1451" s="26"/>
    </row>
    <row r="1452" spans="1:6" ht="12.75">
      <c r="A1452" s="34"/>
      <c r="B1452" s="37"/>
      <c r="C1452" s="36"/>
      <c r="D1452" s="36"/>
      <c r="E1452" s="50"/>
      <c r="F1452" s="50"/>
    </row>
    <row r="1453" spans="2:6" ht="12.75">
      <c r="B1453" s="7"/>
      <c r="C1453" s="31"/>
      <c r="D1453" s="31"/>
      <c r="E1453" s="43"/>
      <c r="F1453" s="43"/>
    </row>
    <row r="1454" spans="2:6" ht="12.75">
      <c r="B1454" s="7"/>
      <c r="C1454" s="31"/>
      <c r="D1454" s="31"/>
      <c r="E1454" s="43"/>
      <c r="F1454" s="43"/>
    </row>
    <row r="1455" spans="2:6" ht="12.75">
      <c r="B1455" s="7"/>
      <c r="C1455" s="31"/>
      <c r="D1455" s="31"/>
      <c r="E1455" s="43"/>
      <c r="F1455" s="43"/>
    </row>
    <row r="1456" spans="2:6" ht="12.75">
      <c r="B1456" s="7"/>
      <c r="C1456" s="31"/>
      <c r="D1456" s="31"/>
      <c r="E1456" s="43"/>
      <c r="F1456" s="43"/>
    </row>
    <row r="1457" spans="2:6" ht="12.75">
      <c r="B1457" s="7"/>
      <c r="C1457" s="31"/>
      <c r="D1457" s="31"/>
      <c r="E1457" s="43"/>
      <c r="F1457" s="43"/>
    </row>
    <row r="1458" spans="1:9" ht="12.75">
      <c r="A1458"/>
      <c r="B1458" s="7"/>
      <c r="C1458" s="31"/>
      <c r="D1458" s="31"/>
      <c r="E1458" s="43"/>
      <c r="F1458" s="43"/>
      <c r="G1458" s="106"/>
      <c r="H1458"/>
      <c r="I1458"/>
    </row>
    <row r="1459" spans="1:9" ht="12.75">
      <c r="A1459"/>
      <c r="B1459" s="7"/>
      <c r="C1459" s="31"/>
      <c r="D1459" s="31"/>
      <c r="E1459" s="43"/>
      <c r="F1459" s="43"/>
      <c r="G1459" s="106"/>
      <c r="H1459"/>
      <c r="I1459"/>
    </row>
    <row r="1460" spans="1:9" ht="12.75">
      <c r="A1460"/>
      <c r="B1460" s="7"/>
      <c r="C1460" s="31"/>
      <c r="D1460" s="31"/>
      <c r="E1460" s="43"/>
      <c r="F1460" s="43"/>
      <c r="G1460" s="106"/>
      <c r="H1460"/>
      <c r="I1460"/>
    </row>
    <row r="1461" spans="1:9" ht="12.75">
      <c r="A1461"/>
      <c r="B1461" s="7"/>
      <c r="C1461" s="31"/>
      <c r="D1461" s="31"/>
      <c r="E1461" s="43"/>
      <c r="F1461" s="43"/>
      <c r="G1461" s="106"/>
      <c r="H1461"/>
      <c r="I1461"/>
    </row>
    <row r="1462" spans="1:9" ht="12.75">
      <c r="A1462"/>
      <c r="B1462" s="7"/>
      <c r="C1462" s="31"/>
      <c r="D1462" s="31"/>
      <c r="E1462" s="43"/>
      <c r="F1462" s="43"/>
      <c r="G1462" s="106"/>
      <c r="H1462"/>
      <c r="I1462"/>
    </row>
    <row r="1463" spans="1:9" ht="12.75">
      <c r="A1463"/>
      <c r="B1463" s="7"/>
      <c r="C1463" s="31"/>
      <c r="D1463" s="31"/>
      <c r="E1463" s="43"/>
      <c r="F1463" s="43"/>
      <c r="G1463" s="106"/>
      <c r="H1463"/>
      <c r="I1463"/>
    </row>
    <row r="1464" spans="1:9" ht="12.75">
      <c r="A1464"/>
      <c r="B1464" s="7"/>
      <c r="C1464" s="31"/>
      <c r="D1464" s="31"/>
      <c r="E1464" s="43"/>
      <c r="F1464" s="43"/>
      <c r="G1464" s="106"/>
      <c r="H1464"/>
      <c r="I1464"/>
    </row>
    <row r="1465" spans="1:9" ht="12.75">
      <c r="A1465"/>
      <c r="B1465" s="7"/>
      <c r="C1465" s="31"/>
      <c r="D1465" s="31"/>
      <c r="E1465" s="43"/>
      <c r="F1465" s="43"/>
      <c r="G1465" s="106"/>
      <c r="H1465"/>
      <c r="I1465"/>
    </row>
    <row r="1466" spans="1:9" ht="12.75">
      <c r="A1466"/>
      <c r="B1466" s="7"/>
      <c r="C1466" s="31"/>
      <c r="D1466" s="31"/>
      <c r="E1466" s="43"/>
      <c r="F1466" s="43"/>
      <c r="G1466" s="106"/>
      <c r="H1466"/>
      <c r="I1466"/>
    </row>
    <row r="1467" spans="1:9" ht="12.75">
      <c r="A1467"/>
      <c r="B1467" s="7"/>
      <c r="C1467" s="31"/>
      <c r="D1467" s="31"/>
      <c r="E1467" s="43"/>
      <c r="F1467" s="43"/>
      <c r="G1467" s="106"/>
      <c r="H1467"/>
      <c r="I1467"/>
    </row>
    <row r="1468" spans="1:9" ht="12.75">
      <c r="A1468"/>
      <c r="B1468" s="7"/>
      <c r="C1468" s="31"/>
      <c r="D1468" s="31"/>
      <c r="E1468" s="43"/>
      <c r="F1468" s="43"/>
      <c r="G1468" s="106"/>
      <c r="H1468"/>
      <c r="I1468"/>
    </row>
    <row r="1469" spans="1:9" ht="12.75">
      <c r="A1469"/>
      <c r="B1469" s="7"/>
      <c r="C1469" s="31"/>
      <c r="D1469" s="31"/>
      <c r="E1469" s="43"/>
      <c r="F1469" s="43"/>
      <c r="G1469" s="106"/>
      <c r="H1469"/>
      <c r="I1469"/>
    </row>
    <row r="1470" spans="1:9" ht="12.75">
      <c r="A1470"/>
      <c r="B1470" s="7"/>
      <c r="C1470" s="31"/>
      <c r="D1470" s="31"/>
      <c r="E1470" s="43"/>
      <c r="F1470" s="43"/>
      <c r="G1470" s="106"/>
      <c r="H1470"/>
      <c r="I1470"/>
    </row>
    <row r="1471" spans="1:9" ht="12.75">
      <c r="A1471"/>
      <c r="B1471" s="7"/>
      <c r="C1471" s="31"/>
      <c r="D1471" s="31"/>
      <c r="E1471" s="43"/>
      <c r="F1471" s="43"/>
      <c r="G1471" s="106"/>
      <c r="H1471"/>
      <c r="I1471"/>
    </row>
    <row r="1472" spans="1:9" ht="12.75">
      <c r="A1472"/>
      <c r="B1472" s="7"/>
      <c r="C1472" s="31"/>
      <c r="D1472" s="31"/>
      <c r="E1472" s="43"/>
      <c r="F1472" s="43"/>
      <c r="G1472" s="106"/>
      <c r="H1472"/>
      <c r="I1472"/>
    </row>
    <row r="1473" spans="1:9" ht="12.75">
      <c r="A1473"/>
      <c r="B1473" s="7"/>
      <c r="C1473" s="31"/>
      <c r="D1473" s="31"/>
      <c r="E1473" s="43"/>
      <c r="F1473" s="43"/>
      <c r="G1473" s="106"/>
      <c r="H1473"/>
      <c r="I1473"/>
    </row>
    <row r="1474" spans="1:9" ht="12.75">
      <c r="A1474"/>
      <c r="B1474" s="7"/>
      <c r="C1474" s="31"/>
      <c r="D1474" s="31"/>
      <c r="E1474" s="43"/>
      <c r="F1474" s="43"/>
      <c r="G1474" s="106"/>
      <c r="H1474"/>
      <c r="I1474"/>
    </row>
    <row r="1475" spans="1:9" ht="12.75">
      <c r="A1475"/>
      <c r="B1475" s="7"/>
      <c r="C1475" s="31"/>
      <c r="D1475" s="31"/>
      <c r="E1475" s="43"/>
      <c r="F1475" s="43"/>
      <c r="G1475" s="106"/>
      <c r="H1475"/>
      <c r="I1475"/>
    </row>
    <row r="1476" spans="1:9" ht="12.75">
      <c r="A1476"/>
      <c r="B1476" s="7"/>
      <c r="C1476" s="31"/>
      <c r="D1476" s="31"/>
      <c r="E1476" s="43"/>
      <c r="F1476" s="43"/>
      <c r="G1476" s="106"/>
      <c r="H1476"/>
      <c r="I1476"/>
    </row>
    <row r="1477" spans="1:9" ht="12.75">
      <c r="A1477"/>
      <c r="B1477" s="7"/>
      <c r="C1477" s="31"/>
      <c r="D1477" s="31"/>
      <c r="E1477" s="43"/>
      <c r="F1477" s="43"/>
      <c r="G1477" s="106"/>
      <c r="H1477"/>
      <c r="I1477"/>
    </row>
    <row r="1478" spans="1:9" ht="12.75">
      <c r="A1478"/>
      <c r="B1478" s="7"/>
      <c r="C1478" s="31"/>
      <c r="D1478" s="31"/>
      <c r="E1478" s="43"/>
      <c r="F1478" s="43"/>
      <c r="G1478" s="106"/>
      <c r="H1478"/>
      <c r="I1478"/>
    </row>
    <row r="1479" spans="1:9" ht="12.75">
      <c r="A1479"/>
      <c r="B1479" s="7"/>
      <c r="C1479" s="31"/>
      <c r="D1479" s="31"/>
      <c r="E1479" s="43"/>
      <c r="F1479" s="43"/>
      <c r="G1479" s="106"/>
      <c r="H1479"/>
      <c r="I1479"/>
    </row>
    <row r="1480" spans="1:9" ht="12.75">
      <c r="A1480"/>
      <c r="B1480" s="7"/>
      <c r="C1480" s="31"/>
      <c r="D1480" s="31"/>
      <c r="E1480" s="43"/>
      <c r="F1480" s="43"/>
      <c r="G1480" s="106"/>
      <c r="H1480"/>
      <c r="I1480"/>
    </row>
    <row r="1481" spans="1:9" ht="12.75">
      <c r="A1481"/>
      <c r="B1481" s="7"/>
      <c r="C1481" s="31"/>
      <c r="D1481" s="31"/>
      <c r="E1481" s="43"/>
      <c r="F1481" s="43"/>
      <c r="G1481" s="106"/>
      <c r="H1481"/>
      <c r="I1481"/>
    </row>
    <row r="1482" spans="1:9" ht="12.75">
      <c r="A1482"/>
      <c r="B1482" s="7"/>
      <c r="C1482" s="31"/>
      <c r="D1482" s="31"/>
      <c r="E1482" s="43"/>
      <c r="F1482" s="43"/>
      <c r="G1482" s="106"/>
      <c r="H1482"/>
      <c r="I1482"/>
    </row>
    <row r="1483" spans="1:9" ht="12.75">
      <c r="A1483"/>
      <c r="B1483" s="7"/>
      <c r="C1483" s="31"/>
      <c r="D1483" s="31"/>
      <c r="E1483" s="43"/>
      <c r="F1483" s="43"/>
      <c r="G1483" s="106"/>
      <c r="H1483"/>
      <c r="I1483"/>
    </row>
    <row r="1484" spans="1:9" ht="12.75">
      <c r="A1484"/>
      <c r="B1484" s="7"/>
      <c r="C1484" s="31"/>
      <c r="D1484" s="31"/>
      <c r="E1484" s="43"/>
      <c r="F1484" s="43"/>
      <c r="G1484" s="106"/>
      <c r="H1484"/>
      <c r="I1484"/>
    </row>
    <row r="1485" spans="1:9" ht="12.75">
      <c r="A1485"/>
      <c r="B1485" s="7"/>
      <c r="C1485" s="31"/>
      <c r="D1485" s="31"/>
      <c r="E1485" s="43"/>
      <c r="F1485" s="43"/>
      <c r="G1485" s="106"/>
      <c r="H1485"/>
      <c r="I1485"/>
    </row>
    <row r="1486" spans="1:9" ht="12.75">
      <c r="A1486"/>
      <c r="B1486" s="7"/>
      <c r="C1486" s="31"/>
      <c r="D1486" s="31"/>
      <c r="E1486" s="43"/>
      <c r="F1486" s="43"/>
      <c r="G1486" s="106"/>
      <c r="H1486"/>
      <c r="I1486"/>
    </row>
    <row r="1487" spans="1:9" ht="12.75">
      <c r="A1487"/>
      <c r="B1487" s="7"/>
      <c r="C1487" s="31"/>
      <c r="D1487" s="31"/>
      <c r="E1487" s="43"/>
      <c r="F1487" s="43"/>
      <c r="G1487" s="106"/>
      <c r="H1487"/>
      <c r="I1487"/>
    </row>
    <row r="1488" spans="1:9" ht="12.75">
      <c r="A1488"/>
      <c r="B1488" s="7"/>
      <c r="C1488" s="31"/>
      <c r="D1488" s="31"/>
      <c r="E1488" s="43"/>
      <c r="F1488" s="43"/>
      <c r="G1488" s="106"/>
      <c r="H1488"/>
      <c r="I1488"/>
    </row>
    <row r="1489" spans="1:9" ht="12.75">
      <c r="A1489"/>
      <c r="B1489" s="7"/>
      <c r="C1489" s="31"/>
      <c r="D1489" s="31"/>
      <c r="E1489" s="43"/>
      <c r="F1489" s="43"/>
      <c r="G1489" s="106"/>
      <c r="H1489"/>
      <c r="I1489"/>
    </row>
    <row r="1490" spans="1:9" ht="12.75">
      <c r="A1490"/>
      <c r="B1490" s="7"/>
      <c r="C1490" s="31"/>
      <c r="D1490" s="31"/>
      <c r="E1490" s="43"/>
      <c r="F1490" s="43"/>
      <c r="G1490" s="106"/>
      <c r="H1490"/>
      <c r="I1490"/>
    </row>
    <row r="1491" spans="1:9" ht="12.75">
      <c r="A1491"/>
      <c r="B1491" s="7"/>
      <c r="C1491" s="31"/>
      <c r="D1491" s="31"/>
      <c r="E1491" s="43"/>
      <c r="F1491" s="43"/>
      <c r="G1491" s="106"/>
      <c r="H1491"/>
      <c r="I1491"/>
    </row>
    <row r="1492" spans="1:9" ht="12.75">
      <c r="A1492"/>
      <c r="B1492" s="7"/>
      <c r="C1492" s="31"/>
      <c r="D1492" s="31"/>
      <c r="E1492" s="43"/>
      <c r="F1492" s="43"/>
      <c r="G1492" s="106"/>
      <c r="H1492"/>
      <c r="I1492"/>
    </row>
    <row r="1493" spans="1:9" ht="12.75">
      <c r="A1493"/>
      <c r="B1493" s="7"/>
      <c r="C1493" s="31"/>
      <c r="D1493" s="31"/>
      <c r="E1493" s="43"/>
      <c r="F1493" s="43"/>
      <c r="G1493" s="106"/>
      <c r="H1493"/>
      <c r="I1493"/>
    </row>
    <row r="1494" spans="1:9" ht="12.75">
      <c r="A1494"/>
      <c r="B1494" s="7"/>
      <c r="C1494" s="31"/>
      <c r="D1494" s="31"/>
      <c r="E1494" s="43"/>
      <c r="F1494" s="43"/>
      <c r="G1494" s="106"/>
      <c r="H1494"/>
      <c r="I1494"/>
    </row>
    <row r="1495" spans="1:9" ht="12.75">
      <c r="A1495"/>
      <c r="B1495" s="7"/>
      <c r="C1495" s="31"/>
      <c r="D1495" s="31"/>
      <c r="E1495" s="43"/>
      <c r="F1495" s="43"/>
      <c r="G1495" s="106"/>
      <c r="H1495"/>
      <c r="I1495"/>
    </row>
    <row r="1496" spans="1:9" ht="12.75">
      <c r="A1496"/>
      <c r="B1496" s="7"/>
      <c r="C1496" s="31"/>
      <c r="D1496" s="31"/>
      <c r="E1496" s="43"/>
      <c r="F1496" s="43"/>
      <c r="G1496" s="106"/>
      <c r="H1496"/>
      <c r="I1496"/>
    </row>
    <row r="1497" spans="1:9" ht="12.75">
      <c r="A1497"/>
      <c r="B1497" s="7"/>
      <c r="C1497" s="31"/>
      <c r="D1497" s="31"/>
      <c r="E1497" s="43"/>
      <c r="F1497" s="43"/>
      <c r="G1497" s="106"/>
      <c r="H1497"/>
      <c r="I1497"/>
    </row>
    <row r="1498" spans="1:9" ht="12.75">
      <c r="A1498"/>
      <c r="B1498" s="7"/>
      <c r="C1498" s="31"/>
      <c r="D1498" s="31"/>
      <c r="E1498" s="43"/>
      <c r="F1498" s="43"/>
      <c r="G1498" s="106"/>
      <c r="H1498"/>
      <c r="I1498"/>
    </row>
    <row r="1499" spans="1:9" ht="12.75">
      <c r="A1499"/>
      <c r="B1499" s="7"/>
      <c r="C1499" s="31"/>
      <c r="D1499" s="31"/>
      <c r="E1499" s="43"/>
      <c r="F1499" s="43"/>
      <c r="G1499" s="106"/>
      <c r="H1499"/>
      <c r="I1499"/>
    </row>
    <row r="1500" spans="1:9" ht="12.75">
      <c r="A1500"/>
      <c r="B1500" s="7"/>
      <c r="C1500" s="31"/>
      <c r="D1500" s="31"/>
      <c r="E1500" s="43"/>
      <c r="F1500" s="43"/>
      <c r="G1500" s="106"/>
      <c r="H1500"/>
      <c r="I1500"/>
    </row>
    <row r="1501" spans="1:9" ht="12.75">
      <c r="A1501"/>
      <c r="B1501" s="7"/>
      <c r="C1501" s="31"/>
      <c r="D1501" s="31"/>
      <c r="E1501" s="43"/>
      <c r="F1501" s="43"/>
      <c r="G1501" s="106"/>
      <c r="H1501"/>
      <c r="I1501"/>
    </row>
    <row r="1502" spans="1:9" ht="12.75">
      <c r="A1502"/>
      <c r="B1502" s="7"/>
      <c r="C1502" s="31"/>
      <c r="D1502" s="31"/>
      <c r="E1502" s="43"/>
      <c r="F1502" s="43"/>
      <c r="G1502" s="106"/>
      <c r="H1502"/>
      <c r="I1502"/>
    </row>
    <row r="1503" spans="1:9" ht="12.75">
      <c r="A1503"/>
      <c r="B1503" s="7"/>
      <c r="C1503" s="31"/>
      <c r="D1503" s="31"/>
      <c r="E1503" s="43"/>
      <c r="F1503" s="43"/>
      <c r="G1503" s="106"/>
      <c r="H1503"/>
      <c r="I1503"/>
    </row>
    <row r="1504" spans="1:9" ht="12.75">
      <c r="A1504"/>
      <c r="B1504" s="7"/>
      <c r="C1504" s="31"/>
      <c r="D1504" s="31"/>
      <c r="E1504" s="43"/>
      <c r="F1504" s="43"/>
      <c r="G1504" s="106"/>
      <c r="H1504"/>
      <c r="I1504"/>
    </row>
    <row r="1505" spans="1:9" ht="12.75">
      <c r="A1505"/>
      <c r="B1505" s="7"/>
      <c r="C1505" s="31"/>
      <c r="D1505" s="31"/>
      <c r="E1505" s="43"/>
      <c r="F1505" s="43"/>
      <c r="G1505" s="106"/>
      <c r="H1505"/>
      <c r="I1505"/>
    </row>
    <row r="1506" spans="1:9" ht="12.75">
      <c r="A1506"/>
      <c r="B1506" s="7"/>
      <c r="C1506" s="31"/>
      <c r="D1506" s="31"/>
      <c r="E1506" s="43"/>
      <c r="F1506" s="43"/>
      <c r="G1506" s="106"/>
      <c r="H1506"/>
      <c r="I1506"/>
    </row>
    <row r="1507" spans="1:9" ht="12.75">
      <c r="A1507"/>
      <c r="B1507" s="7"/>
      <c r="C1507" s="31"/>
      <c r="D1507" s="31"/>
      <c r="E1507" s="43"/>
      <c r="F1507" s="43"/>
      <c r="G1507" s="106"/>
      <c r="H1507"/>
      <c r="I1507"/>
    </row>
    <row r="1508" spans="1:9" ht="12.75">
      <c r="A1508"/>
      <c r="B1508" s="7"/>
      <c r="C1508" s="31"/>
      <c r="D1508" s="31"/>
      <c r="E1508" s="43"/>
      <c r="F1508" s="43"/>
      <c r="G1508" s="106"/>
      <c r="H1508"/>
      <c r="I1508"/>
    </row>
    <row r="1509" spans="1:9" ht="12.75">
      <c r="A1509"/>
      <c r="B1509" s="7"/>
      <c r="C1509" s="31"/>
      <c r="D1509" s="31"/>
      <c r="E1509" s="43"/>
      <c r="F1509" s="43"/>
      <c r="G1509" s="106"/>
      <c r="H1509"/>
      <c r="I1509"/>
    </row>
    <row r="1510" spans="1:9" ht="12.75">
      <c r="A1510"/>
      <c r="B1510" s="7"/>
      <c r="C1510" s="31"/>
      <c r="D1510" s="31"/>
      <c r="E1510" s="43"/>
      <c r="F1510" s="43"/>
      <c r="G1510" s="106"/>
      <c r="H1510"/>
      <c r="I1510"/>
    </row>
    <row r="1511" spans="1:9" ht="12.75">
      <c r="A1511"/>
      <c r="B1511" s="7"/>
      <c r="C1511" s="31"/>
      <c r="D1511" s="31"/>
      <c r="E1511" s="43"/>
      <c r="F1511" s="43"/>
      <c r="G1511" s="106"/>
      <c r="H1511"/>
      <c r="I1511"/>
    </row>
    <row r="1512" spans="1:9" ht="12.75">
      <c r="A1512"/>
      <c r="B1512" s="7"/>
      <c r="C1512" s="31"/>
      <c r="D1512" s="31"/>
      <c r="E1512" s="43"/>
      <c r="F1512" s="43"/>
      <c r="G1512" s="106"/>
      <c r="H1512"/>
      <c r="I1512"/>
    </row>
    <row r="1513" spans="1:9" ht="12.75">
      <c r="A1513"/>
      <c r="B1513" s="7"/>
      <c r="C1513" s="31"/>
      <c r="D1513" s="31"/>
      <c r="E1513" s="43"/>
      <c r="F1513" s="43"/>
      <c r="G1513" s="106"/>
      <c r="H1513"/>
      <c r="I1513"/>
    </row>
    <row r="1514" spans="1:9" ht="12.75">
      <c r="A1514"/>
      <c r="B1514" s="7"/>
      <c r="C1514" s="31"/>
      <c r="D1514" s="31"/>
      <c r="E1514" s="43"/>
      <c r="F1514" s="43"/>
      <c r="G1514" s="106"/>
      <c r="H1514"/>
      <c r="I1514"/>
    </row>
    <row r="1515" spans="1:9" ht="12.75">
      <c r="A1515"/>
      <c r="B1515" s="7"/>
      <c r="C1515" s="31"/>
      <c r="D1515" s="31"/>
      <c r="E1515" s="43"/>
      <c r="F1515" s="43"/>
      <c r="G1515" s="106"/>
      <c r="H1515"/>
      <c r="I1515"/>
    </row>
    <row r="1516" spans="1:9" ht="12.75">
      <c r="A1516"/>
      <c r="B1516" s="7"/>
      <c r="C1516" s="31"/>
      <c r="D1516" s="31"/>
      <c r="E1516" s="43"/>
      <c r="F1516" s="43"/>
      <c r="G1516" s="106"/>
      <c r="H1516"/>
      <c r="I1516"/>
    </row>
    <row r="1517" spans="1:9" ht="12.75">
      <c r="A1517"/>
      <c r="B1517" s="7"/>
      <c r="C1517" s="31"/>
      <c r="D1517" s="31"/>
      <c r="E1517" s="43"/>
      <c r="F1517" s="43"/>
      <c r="G1517" s="106"/>
      <c r="H1517"/>
      <c r="I1517"/>
    </row>
    <row r="1518" spans="1:9" ht="12.75">
      <c r="A1518"/>
      <c r="B1518" s="7"/>
      <c r="C1518" s="31"/>
      <c r="D1518" s="31"/>
      <c r="E1518" s="43"/>
      <c r="F1518" s="43"/>
      <c r="G1518" s="106"/>
      <c r="H1518"/>
      <c r="I1518"/>
    </row>
    <row r="1519" spans="1:9" ht="12.75">
      <c r="A1519"/>
      <c r="B1519" s="7"/>
      <c r="C1519" s="31"/>
      <c r="D1519" s="31"/>
      <c r="E1519" s="43"/>
      <c r="F1519" s="43"/>
      <c r="G1519" s="106"/>
      <c r="H1519"/>
      <c r="I1519"/>
    </row>
    <row r="1520" spans="1:9" ht="12.75">
      <c r="A1520"/>
      <c r="B1520" s="7"/>
      <c r="C1520" s="31"/>
      <c r="D1520" s="31"/>
      <c r="E1520" s="43"/>
      <c r="F1520" s="43"/>
      <c r="G1520" s="106"/>
      <c r="H1520"/>
      <c r="I1520"/>
    </row>
    <row r="1521" spans="1:9" ht="12.75">
      <c r="A1521"/>
      <c r="B1521" s="7"/>
      <c r="C1521" s="31"/>
      <c r="D1521" s="31"/>
      <c r="E1521" s="43"/>
      <c r="F1521" s="43"/>
      <c r="G1521" s="106"/>
      <c r="H1521"/>
      <c r="I1521"/>
    </row>
    <row r="1522" spans="1:9" ht="12.75">
      <c r="A1522"/>
      <c r="B1522" s="7"/>
      <c r="C1522" s="31"/>
      <c r="D1522" s="31"/>
      <c r="E1522" s="43"/>
      <c r="F1522" s="43"/>
      <c r="G1522" s="106"/>
      <c r="H1522"/>
      <c r="I1522"/>
    </row>
    <row r="1523" spans="1:9" ht="12.75">
      <c r="A1523"/>
      <c r="B1523" s="7"/>
      <c r="C1523" s="31"/>
      <c r="D1523" s="31"/>
      <c r="E1523" s="43"/>
      <c r="F1523" s="43"/>
      <c r="G1523" s="106"/>
      <c r="H1523"/>
      <c r="I1523"/>
    </row>
    <row r="1524" spans="1:9" ht="12.75">
      <c r="A1524"/>
      <c r="B1524" s="7"/>
      <c r="C1524" s="31"/>
      <c r="D1524" s="31"/>
      <c r="E1524" s="43"/>
      <c r="F1524" s="43"/>
      <c r="G1524" s="106"/>
      <c r="H1524"/>
      <c r="I1524"/>
    </row>
    <row r="1525" spans="1:9" ht="12.75">
      <c r="A1525"/>
      <c r="B1525" s="7"/>
      <c r="C1525" s="31"/>
      <c r="D1525" s="31"/>
      <c r="E1525" s="43"/>
      <c r="F1525" s="43"/>
      <c r="G1525" s="106"/>
      <c r="H1525"/>
      <c r="I1525"/>
    </row>
    <row r="1526" spans="1:9" ht="12.75">
      <c r="A1526"/>
      <c r="B1526" s="7"/>
      <c r="C1526" s="31"/>
      <c r="D1526" s="31"/>
      <c r="E1526" s="43"/>
      <c r="F1526" s="43"/>
      <c r="G1526" s="106"/>
      <c r="H1526"/>
      <c r="I1526"/>
    </row>
    <row r="1527" spans="1:9" ht="12.75">
      <c r="A1527"/>
      <c r="B1527" s="7"/>
      <c r="C1527" s="31"/>
      <c r="D1527" s="31"/>
      <c r="E1527" s="43"/>
      <c r="F1527" s="43"/>
      <c r="G1527" s="106"/>
      <c r="H1527"/>
      <c r="I1527"/>
    </row>
    <row r="1528" spans="1:9" ht="12.75">
      <c r="A1528"/>
      <c r="B1528" s="7"/>
      <c r="C1528" s="31"/>
      <c r="D1528" s="31"/>
      <c r="E1528" s="43"/>
      <c r="F1528" s="43"/>
      <c r="G1528" s="106"/>
      <c r="H1528"/>
      <c r="I1528"/>
    </row>
    <row r="1529" spans="1:9" ht="12.75">
      <c r="A1529"/>
      <c r="B1529" s="7"/>
      <c r="C1529" s="31"/>
      <c r="D1529" s="31"/>
      <c r="E1529" s="43"/>
      <c r="F1529" s="43"/>
      <c r="G1529" s="106"/>
      <c r="H1529"/>
      <c r="I1529"/>
    </row>
    <row r="1530" spans="1:9" ht="12.75">
      <c r="A1530"/>
      <c r="B1530" s="7"/>
      <c r="C1530" s="31"/>
      <c r="D1530" s="31"/>
      <c r="E1530" s="43"/>
      <c r="F1530" s="43"/>
      <c r="G1530" s="106"/>
      <c r="H1530"/>
      <c r="I1530"/>
    </row>
    <row r="1531" spans="1:9" ht="12.75">
      <c r="A1531"/>
      <c r="B1531" s="7"/>
      <c r="C1531" s="31"/>
      <c r="D1531" s="31"/>
      <c r="E1531" s="43"/>
      <c r="F1531" s="43"/>
      <c r="G1531" s="106"/>
      <c r="H1531"/>
      <c r="I1531"/>
    </row>
    <row r="1532" spans="1:9" ht="12.75">
      <c r="A1532"/>
      <c r="B1532" s="7"/>
      <c r="C1532" s="31"/>
      <c r="D1532" s="31"/>
      <c r="E1532" s="43"/>
      <c r="F1532" s="43"/>
      <c r="G1532" s="106"/>
      <c r="H1532"/>
      <c r="I1532"/>
    </row>
    <row r="1533" spans="1:9" ht="12.75">
      <c r="A1533"/>
      <c r="B1533" s="7"/>
      <c r="C1533" s="31"/>
      <c r="D1533" s="31"/>
      <c r="E1533" s="43"/>
      <c r="F1533" s="43"/>
      <c r="G1533" s="106"/>
      <c r="H1533"/>
      <c r="I1533"/>
    </row>
    <row r="1534" spans="1:9" ht="12.75">
      <c r="A1534"/>
      <c r="B1534" s="7"/>
      <c r="C1534" s="31"/>
      <c r="D1534" s="31"/>
      <c r="E1534" s="43"/>
      <c r="F1534" s="43"/>
      <c r="G1534" s="106"/>
      <c r="H1534"/>
      <c r="I1534"/>
    </row>
    <row r="1535" spans="1:9" ht="12.75">
      <c r="A1535"/>
      <c r="B1535" s="7"/>
      <c r="C1535" s="31"/>
      <c r="D1535" s="31"/>
      <c r="E1535" s="43"/>
      <c r="F1535" s="43"/>
      <c r="G1535" s="106"/>
      <c r="H1535"/>
      <c r="I1535"/>
    </row>
    <row r="1536" spans="1:9" ht="12.75">
      <c r="A1536"/>
      <c r="B1536" s="7"/>
      <c r="C1536" s="31"/>
      <c r="D1536" s="31"/>
      <c r="E1536" s="43"/>
      <c r="F1536" s="43"/>
      <c r="G1536" s="106"/>
      <c r="H1536"/>
      <c r="I1536"/>
    </row>
    <row r="1537" spans="1:9" ht="12.75">
      <c r="A1537"/>
      <c r="B1537" s="7"/>
      <c r="C1537" s="31"/>
      <c r="D1537" s="31"/>
      <c r="E1537" s="43"/>
      <c r="F1537" s="43"/>
      <c r="G1537" s="106"/>
      <c r="H1537"/>
      <c r="I1537"/>
    </row>
    <row r="1538" spans="1:9" ht="12.75">
      <c r="A1538"/>
      <c r="B1538" s="7"/>
      <c r="C1538" s="31"/>
      <c r="D1538" s="31"/>
      <c r="E1538" s="43"/>
      <c r="F1538" s="43"/>
      <c r="G1538" s="106"/>
      <c r="H1538"/>
      <c r="I1538"/>
    </row>
    <row r="1539" spans="1:9" ht="12.75">
      <c r="A1539"/>
      <c r="B1539" s="7"/>
      <c r="C1539" s="31"/>
      <c r="D1539" s="31"/>
      <c r="E1539" s="43"/>
      <c r="F1539" s="43"/>
      <c r="G1539" s="106"/>
      <c r="H1539"/>
      <c r="I1539"/>
    </row>
    <row r="1540" spans="1:9" ht="12.75">
      <c r="A1540"/>
      <c r="B1540" s="7"/>
      <c r="C1540" s="31"/>
      <c r="D1540" s="31"/>
      <c r="E1540" s="43"/>
      <c r="F1540" s="43"/>
      <c r="G1540" s="106"/>
      <c r="H1540"/>
      <c r="I1540"/>
    </row>
    <row r="1541" spans="1:9" ht="12.75">
      <c r="A1541"/>
      <c r="B1541" s="7"/>
      <c r="C1541" s="31"/>
      <c r="D1541" s="31"/>
      <c r="E1541" s="43"/>
      <c r="F1541" s="43"/>
      <c r="G1541" s="106"/>
      <c r="H1541"/>
      <c r="I1541"/>
    </row>
    <row r="1542" spans="1:9" ht="12.75">
      <c r="A1542"/>
      <c r="B1542" s="7"/>
      <c r="C1542" s="31"/>
      <c r="D1542" s="31"/>
      <c r="E1542" s="43"/>
      <c r="F1542" s="43"/>
      <c r="G1542" s="106"/>
      <c r="H1542"/>
      <c r="I1542"/>
    </row>
    <row r="1543" spans="1:9" ht="12.75">
      <c r="A1543"/>
      <c r="B1543" s="7"/>
      <c r="C1543" s="31"/>
      <c r="D1543" s="31"/>
      <c r="E1543" s="43"/>
      <c r="F1543" s="43"/>
      <c r="G1543" s="106"/>
      <c r="H1543"/>
      <c r="I1543"/>
    </row>
    <row r="1544" spans="1:9" ht="12.75">
      <c r="A1544"/>
      <c r="B1544" s="7"/>
      <c r="C1544" s="31"/>
      <c r="D1544" s="31"/>
      <c r="E1544" s="43"/>
      <c r="F1544" s="43"/>
      <c r="G1544" s="106"/>
      <c r="H1544"/>
      <c r="I1544"/>
    </row>
    <row r="1545" spans="1:9" ht="12.75">
      <c r="A1545"/>
      <c r="B1545" s="7"/>
      <c r="C1545" s="31"/>
      <c r="D1545" s="31"/>
      <c r="E1545" s="43"/>
      <c r="F1545" s="43"/>
      <c r="G1545" s="106"/>
      <c r="H1545"/>
      <c r="I1545"/>
    </row>
    <row r="1546" spans="1:9" ht="12.75">
      <c r="A1546"/>
      <c r="B1546" s="7"/>
      <c r="C1546" s="31"/>
      <c r="D1546" s="31"/>
      <c r="E1546" s="43"/>
      <c r="F1546" s="43"/>
      <c r="G1546" s="106"/>
      <c r="H1546"/>
      <c r="I1546"/>
    </row>
    <row r="1547" spans="1:9" ht="12.75">
      <c r="A1547"/>
      <c r="B1547" s="7"/>
      <c r="C1547" s="31"/>
      <c r="D1547" s="31"/>
      <c r="E1547" s="43"/>
      <c r="F1547" s="43"/>
      <c r="G1547" s="106"/>
      <c r="H1547"/>
      <c r="I1547"/>
    </row>
    <row r="1548" spans="1:9" ht="12.75">
      <c r="A1548"/>
      <c r="B1548" s="7"/>
      <c r="C1548" s="31"/>
      <c r="D1548" s="31"/>
      <c r="E1548" s="43"/>
      <c r="F1548" s="43"/>
      <c r="G1548" s="106"/>
      <c r="H1548"/>
      <c r="I1548"/>
    </row>
    <row r="1549" spans="1:9" ht="12.75">
      <c r="A1549"/>
      <c r="B1549" s="7"/>
      <c r="C1549" s="31"/>
      <c r="D1549" s="31"/>
      <c r="E1549" s="43"/>
      <c r="F1549" s="43"/>
      <c r="G1549" s="106"/>
      <c r="H1549"/>
      <c r="I1549"/>
    </row>
    <row r="1550" spans="1:9" ht="12.75">
      <c r="A1550"/>
      <c r="B1550" s="7"/>
      <c r="C1550" s="31"/>
      <c r="D1550" s="31"/>
      <c r="E1550" s="43"/>
      <c r="F1550" s="43"/>
      <c r="G1550" s="106"/>
      <c r="H1550"/>
      <c r="I1550"/>
    </row>
    <row r="1551" spans="1:9" ht="12.75">
      <c r="A1551"/>
      <c r="B1551" s="7"/>
      <c r="C1551" s="31"/>
      <c r="D1551" s="31"/>
      <c r="E1551" s="43"/>
      <c r="F1551" s="43"/>
      <c r="G1551" s="106"/>
      <c r="H1551"/>
      <c r="I1551"/>
    </row>
    <row r="1552" spans="1:9" ht="12.75">
      <c r="A1552"/>
      <c r="B1552" s="7"/>
      <c r="C1552" s="31"/>
      <c r="D1552" s="31"/>
      <c r="E1552" s="43"/>
      <c r="F1552" s="43"/>
      <c r="G1552" s="106"/>
      <c r="H1552"/>
      <c r="I1552"/>
    </row>
    <row r="1553" spans="1:9" ht="12.75">
      <c r="A1553"/>
      <c r="B1553" s="7"/>
      <c r="C1553" s="31"/>
      <c r="D1553" s="31"/>
      <c r="E1553" s="43"/>
      <c r="F1553" s="43"/>
      <c r="G1553" s="106"/>
      <c r="H1553"/>
      <c r="I1553"/>
    </row>
    <row r="1554" spans="1:9" ht="12.75">
      <c r="A1554"/>
      <c r="B1554" s="7"/>
      <c r="C1554" s="31"/>
      <c r="D1554" s="31"/>
      <c r="E1554" s="43"/>
      <c r="F1554" s="43"/>
      <c r="G1554" s="106"/>
      <c r="H1554"/>
      <c r="I1554"/>
    </row>
    <row r="1555" spans="1:9" ht="12.75">
      <c r="A1555"/>
      <c r="B1555" s="7"/>
      <c r="C1555" s="31"/>
      <c r="D1555" s="31"/>
      <c r="E1555" s="43"/>
      <c r="F1555" s="43"/>
      <c r="G1555" s="106"/>
      <c r="H1555"/>
      <c r="I1555"/>
    </row>
    <row r="1556" spans="1:9" ht="12.75">
      <c r="A1556"/>
      <c r="B1556" s="7"/>
      <c r="C1556" s="31"/>
      <c r="D1556" s="31"/>
      <c r="E1556" s="43"/>
      <c r="F1556" s="43"/>
      <c r="G1556" s="106"/>
      <c r="H1556"/>
      <c r="I1556"/>
    </row>
    <row r="1557" spans="1:9" ht="12.75">
      <c r="A1557"/>
      <c r="B1557" s="7"/>
      <c r="C1557" s="31"/>
      <c r="D1557" s="31"/>
      <c r="E1557" s="43"/>
      <c r="F1557" s="43"/>
      <c r="G1557" s="106"/>
      <c r="H1557"/>
      <c r="I1557"/>
    </row>
    <row r="1558" spans="1:9" ht="12.75">
      <c r="A1558"/>
      <c r="B1558" s="7"/>
      <c r="C1558" s="31"/>
      <c r="D1558" s="31"/>
      <c r="E1558" s="43"/>
      <c r="F1558" s="43"/>
      <c r="G1558" s="106"/>
      <c r="H1558"/>
      <c r="I1558"/>
    </row>
    <row r="1559" spans="1:9" ht="12.75">
      <c r="A1559"/>
      <c r="B1559" s="7"/>
      <c r="C1559" s="31"/>
      <c r="D1559" s="31"/>
      <c r="E1559" s="43"/>
      <c r="F1559" s="43"/>
      <c r="G1559" s="106"/>
      <c r="H1559"/>
      <c r="I1559"/>
    </row>
    <row r="1560" spans="1:9" ht="12.75">
      <c r="A1560"/>
      <c r="B1560" s="7"/>
      <c r="C1560" s="31"/>
      <c r="D1560" s="31"/>
      <c r="E1560" s="43"/>
      <c r="F1560" s="43"/>
      <c r="G1560" s="106"/>
      <c r="H1560"/>
      <c r="I1560"/>
    </row>
    <row r="1561" spans="1:9" ht="12.75">
      <c r="A1561"/>
      <c r="B1561" s="7"/>
      <c r="C1561" s="31"/>
      <c r="D1561" s="31"/>
      <c r="E1561" s="43"/>
      <c r="F1561" s="43"/>
      <c r="G1561" s="106"/>
      <c r="H1561"/>
      <c r="I1561"/>
    </row>
    <row r="1562" spans="1:9" ht="12.75">
      <c r="A1562"/>
      <c r="B1562" s="7"/>
      <c r="C1562" s="31"/>
      <c r="D1562" s="31"/>
      <c r="E1562" s="43"/>
      <c r="F1562" s="43"/>
      <c r="G1562" s="106"/>
      <c r="H1562"/>
      <c r="I1562"/>
    </row>
    <row r="1563" spans="1:9" ht="12.75">
      <c r="A1563"/>
      <c r="B1563" s="7"/>
      <c r="C1563" s="31"/>
      <c r="D1563" s="31"/>
      <c r="E1563" s="43"/>
      <c r="F1563" s="43"/>
      <c r="G1563" s="106"/>
      <c r="H1563"/>
      <c r="I1563"/>
    </row>
    <row r="1564" spans="1:9" ht="12.75">
      <c r="A1564"/>
      <c r="B1564" s="7"/>
      <c r="C1564" s="31"/>
      <c r="D1564" s="31"/>
      <c r="E1564" s="43"/>
      <c r="F1564" s="43"/>
      <c r="G1564" s="106"/>
      <c r="H1564"/>
      <c r="I1564"/>
    </row>
    <row r="1565" spans="1:9" ht="12.75">
      <c r="A1565"/>
      <c r="B1565" s="7"/>
      <c r="C1565" s="31"/>
      <c r="D1565" s="31"/>
      <c r="E1565" s="43"/>
      <c r="F1565" s="43"/>
      <c r="G1565" s="106"/>
      <c r="H1565"/>
      <c r="I1565"/>
    </row>
    <row r="1566" spans="1:9" ht="12.75">
      <c r="A1566"/>
      <c r="B1566" s="7"/>
      <c r="C1566" s="31"/>
      <c r="D1566" s="31"/>
      <c r="E1566" s="43"/>
      <c r="F1566" s="43"/>
      <c r="G1566" s="106"/>
      <c r="H1566"/>
      <c r="I1566"/>
    </row>
    <row r="1567" spans="1:9" ht="12.75">
      <c r="A1567"/>
      <c r="B1567" s="7"/>
      <c r="C1567" s="31"/>
      <c r="D1567" s="31"/>
      <c r="E1567" s="43"/>
      <c r="F1567" s="43"/>
      <c r="G1567" s="106"/>
      <c r="H1567"/>
      <c r="I1567"/>
    </row>
    <row r="1568" spans="1:9" ht="12.75">
      <c r="A1568"/>
      <c r="B1568" s="7"/>
      <c r="C1568" s="31"/>
      <c r="D1568" s="31"/>
      <c r="E1568" s="43"/>
      <c r="F1568" s="43"/>
      <c r="G1568" s="106"/>
      <c r="H1568"/>
      <c r="I1568"/>
    </row>
    <row r="1569" spans="1:9" ht="12.75">
      <c r="A1569"/>
      <c r="B1569" s="7"/>
      <c r="C1569" s="31"/>
      <c r="D1569" s="31"/>
      <c r="E1569" s="43"/>
      <c r="F1569" s="43"/>
      <c r="G1569" s="106"/>
      <c r="H1569"/>
      <c r="I1569"/>
    </row>
    <row r="1570" spans="1:9" ht="12.75">
      <c r="A1570"/>
      <c r="B1570" s="7"/>
      <c r="C1570" s="31"/>
      <c r="D1570" s="31"/>
      <c r="E1570" s="43"/>
      <c r="F1570" s="43"/>
      <c r="G1570" s="106"/>
      <c r="H1570"/>
      <c r="I1570"/>
    </row>
    <row r="1571" spans="1:9" ht="12.75">
      <c r="A1571"/>
      <c r="B1571" s="7"/>
      <c r="C1571" s="31"/>
      <c r="D1571" s="31"/>
      <c r="E1571" s="43"/>
      <c r="F1571" s="43"/>
      <c r="G1571" s="106"/>
      <c r="H1571"/>
      <c r="I1571"/>
    </row>
    <row r="1572" spans="1:9" ht="12.75">
      <c r="A1572"/>
      <c r="B1572" s="7"/>
      <c r="C1572" s="31"/>
      <c r="D1572" s="31"/>
      <c r="E1572" s="43"/>
      <c r="F1572" s="43"/>
      <c r="G1572" s="106"/>
      <c r="H1572"/>
      <c r="I1572"/>
    </row>
    <row r="1573" spans="1:9" ht="12.75">
      <c r="A1573"/>
      <c r="B1573" s="7"/>
      <c r="C1573" s="31"/>
      <c r="D1573" s="31"/>
      <c r="E1573" s="43"/>
      <c r="F1573" s="43"/>
      <c r="G1573" s="106"/>
      <c r="H1573"/>
      <c r="I1573"/>
    </row>
    <row r="1574" spans="1:9" ht="12.75">
      <c r="A1574"/>
      <c r="B1574" s="7"/>
      <c r="C1574" s="31"/>
      <c r="D1574" s="31"/>
      <c r="E1574" s="43"/>
      <c r="F1574" s="43"/>
      <c r="G1574" s="106"/>
      <c r="H1574"/>
      <c r="I1574"/>
    </row>
    <row r="1575" spans="1:9" ht="12.75">
      <c r="A1575"/>
      <c r="B1575" s="7"/>
      <c r="C1575" s="31"/>
      <c r="D1575" s="31"/>
      <c r="E1575" s="43"/>
      <c r="F1575" s="43"/>
      <c r="G1575" s="106"/>
      <c r="H1575"/>
      <c r="I1575"/>
    </row>
    <row r="1576" spans="1:9" ht="12.75">
      <c r="A1576"/>
      <c r="B1576" s="7"/>
      <c r="C1576" s="31"/>
      <c r="D1576" s="31"/>
      <c r="E1576" s="43"/>
      <c r="F1576" s="43"/>
      <c r="G1576" s="106"/>
      <c r="H1576"/>
      <c r="I1576"/>
    </row>
    <row r="1577" spans="1:9" ht="12.75">
      <c r="A1577"/>
      <c r="B1577" s="7"/>
      <c r="C1577" s="31"/>
      <c r="D1577" s="31"/>
      <c r="E1577" s="43"/>
      <c r="F1577" s="43"/>
      <c r="G1577" s="106"/>
      <c r="H1577"/>
      <c r="I1577"/>
    </row>
    <row r="1578" spans="1:9" ht="12.75">
      <c r="A1578"/>
      <c r="B1578" s="7"/>
      <c r="C1578" s="31"/>
      <c r="D1578" s="31"/>
      <c r="E1578" s="43"/>
      <c r="F1578" s="43"/>
      <c r="G1578" s="106"/>
      <c r="H1578"/>
      <c r="I1578"/>
    </row>
    <row r="1579" spans="1:9" ht="12.75">
      <c r="A1579"/>
      <c r="B1579" s="7"/>
      <c r="C1579" s="31"/>
      <c r="D1579" s="31"/>
      <c r="E1579" s="43"/>
      <c r="F1579" s="43"/>
      <c r="G1579" s="106"/>
      <c r="H1579"/>
      <c r="I1579"/>
    </row>
    <row r="1580" spans="1:9" ht="12.75">
      <c r="A1580"/>
      <c r="B1580" s="7"/>
      <c r="C1580" s="31"/>
      <c r="D1580" s="31"/>
      <c r="E1580" s="43"/>
      <c r="F1580" s="43"/>
      <c r="G1580" s="106"/>
      <c r="H1580"/>
      <c r="I1580"/>
    </row>
    <row r="1581" spans="1:9" ht="12.75">
      <c r="A1581"/>
      <c r="B1581" s="7"/>
      <c r="C1581" s="31"/>
      <c r="D1581" s="31"/>
      <c r="E1581" s="43"/>
      <c r="F1581" s="43"/>
      <c r="G1581" s="106"/>
      <c r="H1581"/>
      <c r="I1581"/>
    </row>
    <row r="1582" spans="1:9" ht="12.75">
      <c r="A1582"/>
      <c r="B1582" s="7"/>
      <c r="C1582" s="31"/>
      <c r="D1582" s="31"/>
      <c r="E1582" s="43"/>
      <c r="F1582" s="43"/>
      <c r="G1582" s="106"/>
      <c r="H1582"/>
      <c r="I1582"/>
    </row>
    <row r="1583" spans="1:9" ht="12.75">
      <c r="A1583"/>
      <c r="B1583" s="7"/>
      <c r="C1583" s="31"/>
      <c r="D1583" s="31"/>
      <c r="E1583" s="43"/>
      <c r="F1583" s="43"/>
      <c r="G1583" s="106"/>
      <c r="H1583"/>
      <c r="I1583"/>
    </row>
    <row r="1584" spans="1:9" ht="12.75">
      <c r="A1584"/>
      <c r="B1584" s="7"/>
      <c r="C1584" s="31"/>
      <c r="D1584" s="31"/>
      <c r="E1584" s="43"/>
      <c r="F1584" s="43"/>
      <c r="G1584" s="106"/>
      <c r="H1584"/>
      <c r="I1584"/>
    </row>
    <row r="1585" spans="1:9" ht="12.75">
      <c r="A1585"/>
      <c r="B1585" s="7"/>
      <c r="C1585" s="31"/>
      <c r="D1585" s="31"/>
      <c r="E1585" s="43"/>
      <c r="F1585" s="43"/>
      <c r="G1585" s="106"/>
      <c r="H1585"/>
      <c r="I1585"/>
    </row>
    <row r="1586" spans="1:9" ht="12.75">
      <c r="A1586"/>
      <c r="B1586" s="7"/>
      <c r="C1586" s="31"/>
      <c r="D1586" s="31"/>
      <c r="E1586" s="43"/>
      <c r="F1586" s="43"/>
      <c r="G1586" s="106"/>
      <c r="H1586"/>
      <c r="I1586"/>
    </row>
    <row r="1587" spans="1:9" ht="12.75">
      <c r="A1587"/>
      <c r="B1587" s="7"/>
      <c r="C1587" s="31"/>
      <c r="D1587" s="31"/>
      <c r="E1587" s="43"/>
      <c r="F1587" s="43"/>
      <c r="G1587" s="106"/>
      <c r="H1587"/>
      <c r="I1587"/>
    </row>
    <row r="1588" spans="1:9" ht="12.75">
      <c r="A1588"/>
      <c r="B1588" s="7"/>
      <c r="C1588" s="31"/>
      <c r="D1588" s="31"/>
      <c r="E1588" s="43"/>
      <c r="F1588" s="43"/>
      <c r="G1588" s="106"/>
      <c r="H1588"/>
      <c r="I1588"/>
    </row>
    <row r="1589" spans="1:9" ht="12.75">
      <c r="A1589"/>
      <c r="B1589" s="7"/>
      <c r="C1589" s="31"/>
      <c r="D1589" s="31"/>
      <c r="E1589" s="43"/>
      <c r="F1589" s="43"/>
      <c r="G1589" s="106"/>
      <c r="H1589"/>
      <c r="I1589"/>
    </row>
    <row r="1590" spans="1:9" ht="12.75">
      <c r="A1590"/>
      <c r="B1590" s="7"/>
      <c r="C1590" s="31"/>
      <c r="D1590" s="31"/>
      <c r="E1590" s="43"/>
      <c r="F1590" s="43"/>
      <c r="G1590" s="106"/>
      <c r="H1590"/>
      <c r="I1590"/>
    </row>
    <row r="1591" spans="1:9" ht="12.75">
      <c r="A1591"/>
      <c r="B1591" s="7"/>
      <c r="C1591" s="31"/>
      <c r="D1591" s="31"/>
      <c r="E1591" s="43"/>
      <c r="F1591" s="43"/>
      <c r="G1591" s="106"/>
      <c r="H1591"/>
      <c r="I1591"/>
    </row>
    <row r="1592" spans="1:9" ht="12.75">
      <c r="A1592"/>
      <c r="B1592" s="7"/>
      <c r="C1592" s="31"/>
      <c r="D1592" s="31"/>
      <c r="E1592" s="43"/>
      <c r="F1592" s="43"/>
      <c r="G1592" s="106"/>
      <c r="H1592"/>
      <c r="I1592"/>
    </row>
    <row r="1593" spans="1:9" ht="12.75">
      <c r="A1593"/>
      <c r="B1593" s="7"/>
      <c r="C1593" s="31"/>
      <c r="D1593" s="31"/>
      <c r="E1593" s="43"/>
      <c r="F1593" s="43"/>
      <c r="G1593" s="106"/>
      <c r="H1593"/>
      <c r="I1593"/>
    </row>
    <row r="1594" spans="1:9" ht="12.75">
      <c r="A1594"/>
      <c r="B1594" s="7"/>
      <c r="C1594" s="31"/>
      <c r="D1594" s="31"/>
      <c r="E1594" s="43"/>
      <c r="F1594" s="43"/>
      <c r="G1594" s="106"/>
      <c r="H1594"/>
      <c r="I1594"/>
    </row>
    <row r="1595" spans="1:9" ht="12.75">
      <c r="A1595"/>
      <c r="B1595" s="7"/>
      <c r="C1595" s="31"/>
      <c r="D1595" s="31"/>
      <c r="E1595" s="43"/>
      <c r="F1595" s="43"/>
      <c r="G1595" s="106"/>
      <c r="H1595"/>
      <c r="I1595"/>
    </row>
    <row r="1596" spans="1:9" ht="12.75">
      <c r="A1596"/>
      <c r="B1596" s="7"/>
      <c r="C1596" s="31"/>
      <c r="D1596" s="31"/>
      <c r="E1596" s="43"/>
      <c r="F1596" s="43"/>
      <c r="G1596" s="106"/>
      <c r="H1596"/>
      <c r="I1596"/>
    </row>
    <row r="1597" spans="1:9" ht="12.75">
      <c r="A1597"/>
      <c r="B1597" s="7"/>
      <c r="C1597" s="31"/>
      <c r="D1597" s="31"/>
      <c r="E1597" s="43"/>
      <c r="F1597" s="43"/>
      <c r="G1597" s="106"/>
      <c r="H1597"/>
      <c r="I1597"/>
    </row>
    <row r="1598" spans="1:9" ht="12.75">
      <c r="A1598"/>
      <c r="B1598" s="7"/>
      <c r="C1598" s="31"/>
      <c r="D1598" s="31"/>
      <c r="E1598" s="43"/>
      <c r="F1598" s="43"/>
      <c r="G1598" s="106"/>
      <c r="H1598"/>
      <c r="I1598"/>
    </row>
    <row r="1599" spans="1:9" ht="12.75">
      <c r="A1599"/>
      <c r="B1599" s="7"/>
      <c r="C1599" s="31"/>
      <c r="D1599" s="31"/>
      <c r="E1599" s="43"/>
      <c r="F1599" s="43"/>
      <c r="G1599" s="106"/>
      <c r="H1599"/>
      <c r="I1599"/>
    </row>
    <row r="1600" spans="1:9" ht="12.75">
      <c r="A1600"/>
      <c r="B1600" s="7"/>
      <c r="C1600" s="31"/>
      <c r="D1600" s="31"/>
      <c r="E1600" s="43"/>
      <c r="F1600" s="43"/>
      <c r="G1600" s="106"/>
      <c r="H1600"/>
      <c r="I1600"/>
    </row>
    <row r="1601" spans="1:9" ht="12.75">
      <c r="A1601"/>
      <c r="B1601" s="7"/>
      <c r="C1601" s="31"/>
      <c r="D1601" s="31"/>
      <c r="E1601" s="43"/>
      <c r="F1601" s="43"/>
      <c r="G1601" s="106"/>
      <c r="H1601"/>
      <c r="I1601"/>
    </row>
    <row r="1602" spans="1:9" ht="12.75">
      <c r="A1602"/>
      <c r="B1602" s="7"/>
      <c r="C1602" s="31"/>
      <c r="D1602" s="31"/>
      <c r="E1602" s="43"/>
      <c r="F1602" s="43"/>
      <c r="G1602" s="106"/>
      <c r="H1602"/>
      <c r="I1602"/>
    </row>
    <row r="1603" spans="1:9" ht="12.75">
      <c r="A1603"/>
      <c r="B1603" s="7"/>
      <c r="C1603" s="31"/>
      <c r="D1603" s="31"/>
      <c r="E1603" s="43"/>
      <c r="F1603" s="43"/>
      <c r="G1603" s="106"/>
      <c r="H1603"/>
      <c r="I1603"/>
    </row>
    <row r="1604" spans="1:9" ht="12.75">
      <c r="A1604"/>
      <c r="B1604" s="7"/>
      <c r="C1604" s="31"/>
      <c r="D1604" s="31"/>
      <c r="E1604" s="43"/>
      <c r="F1604" s="43"/>
      <c r="G1604" s="106"/>
      <c r="H1604"/>
      <c r="I1604"/>
    </row>
    <row r="1605" spans="1:9" ht="12.75">
      <c r="A1605"/>
      <c r="B1605" s="7"/>
      <c r="C1605" s="31"/>
      <c r="D1605" s="31"/>
      <c r="E1605" s="43"/>
      <c r="F1605" s="43"/>
      <c r="G1605" s="106"/>
      <c r="H1605"/>
      <c r="I1605"/>
    </row>
    <row r="1606" spans="1:9" ht="12.75">
      <c r="A1606"/>
      <c r="B1606" s="7"/>
      <c r="C1606" s="31"/>
      <c r="D1606" s="31"/>
      <c r="E1606" s="43"/>
      <c r="F1606" s="43"/>
      <c r="G1606" s="106"/>
      <c r="H1606"/>
      <c r="I1606"/>
    </row>
    <row r="1607" spans="1:9" ht="12.75">
      <c r="A1607"/>
      <c r="B1607" s="7"/>
      <c r="C1607" s="31"/>
      <c r="D1607" s="31"/>
      <c r="E1607" s="43"/>
      <c r="F1607" s="43"/>
      <c r="G1607" s="106"/>
      <c r="H1607"/>
      <c r="I1607"/>
    </row>
    <row r="1608" spans="1:9" ht="12.75">
      <c r="A1608"/>
      <c r="B1608" s="7"/>
      <c r="C1608" s="31"/>
      <c r="D1608" s="31"/>
      <c r="E1608" s="43"/>
      <c r="F1608" s="43"/>
      <c r="G1608" s="106"/>
      <c r="H1608"/>
      <c r="I1608"/>
    </row>
    <row r="1609" spans="1:9" ht="12.75">
      <c r="A1609"/>
      <c r="B1609" s="7"/>
      <c r="C1609" s="31"/>
      <c r="D1609" s="31"/>
      <c r="E1609" s="43"/>
      <c r="F1609" s="43"/>
      <c r="G1609" s="106"/>
      <c r="H1609"/>
      <c r="I1609"/>
    </row>
    <row r="1610" spans="1:9" ht="12.75">
      <c r="A1610"/>
      <c r="B1610" s="7"/>
      <c r="C1610" s="31"/>
      <c r="D1610" s="31"/>
      <c r="E1610" s="43"/>
      <c r="F1610" s="43"/>
      <c r="G1610" s="106"/>
      <c r="H1610"/>
      <c r="I1610"/>
    </row>
    <row r="1611" spans="1:9" ht="12.75">
      <c r="A1611"/>
      <c r="B1611" s="7"/>
      <c r="C1611" s="31"/>
      <c r="D1611" s="31"/>
      <c r="E1611" s="43"/>
      <c r="F1611" s="43"/>
      <c r="G1611" s="106"/>
      <c r="H1611"/>
      <c r="I1611"/>
    </row>
    <row r="1612" spans="1:9" ht="12.75">
      <c r="A1612"/>
      <c r="B1612" s="7"/>
      <c r="C1612" s="31"/>
      <c r="D1612" s="31"/>
      <c r="E1612" s="43"/>
      <c r="F1612" s="43"/>
      <c r="G1612" s="106"/>
      <c r="H1612"/>
      <c r="I1612"/>
    </row>
    <row r="1613" spans="1:9" ht="12.75">
      <c r="A1613"/>
      <c r="B1613" s="7"/>
      <c r="C1613" s="31"/>
      <c r="D1613" s="31"/>
      <c r="E1613" s="43"/>
      <c r="F1613" s="43"/>
      <c r="G1613" s="106"/>
      <c r="H1613"/>
      <c r="I1613"/>
    </row>
    <row r="1614" spans="1:9" ht="12.75">
      <c r="A1614"/>
      <c r="B1614" s="7"/>
      <c r="C1614" s="31"/>
      <c r="D1614" s="31"/>
      <c r="E1614" s="43"/>
      <c r="F1614" s="43"/>
      <c r="G1614" s="106"/>
      <c r="H1614"/>
      <c r="I1614"/>
    </row>
    <row r="1615" spans="1:9" ht="12.75">
      <c r="A1615"/>
      <c r="B1615" s="7"/>
      <c r="C1615" s="31"/>
      <c r="D1615" s="31"/>
      <c r="E1615" s="43"/>
      <c r="F1615" s="43"/>
      <c r="G1615" s="106"/>
      <c r="H1615"/>
      <c r="I1615"/>
    </row>
    <row r="1616" spans="1:9" ht="12.75">
      <c r="A1616"/>
      <c r="B1616" s="7"/>
      <c r="C1616" s="31"/>
      <c r="D1616" s="31"/>
      <c r="E1616" s="43"/>
      <c r="F1616" s="43"/>
      <c r="G1616" s="106"/>
      <c r="H1616"/>
      <c r="I1616"/>
    </row>
    <row r="1617" spans="1:9" ht="12.75">
      <c r="A1617"/>
      <c r="B1617" s="7"/>
      <c r="C1617" s="31"/>
      <c r="D1617" s="31"/>
      <c r="E1617" s="43"/>
      <c r="F1617" s="43"/>
      <c r="G1617" s="106"/>
      <c r="H1617"/>
      <c r="I1617"/>
    </row>
    <row r="1618" spans="1:9" ht="12.75">
      <c r="A1618"/>
      <c r="B1618" s="7"/>
      <c r="C1618" s="31"/>
      <c r="D1618" s="31"/>
      <c r="E1618" s="43"/>
      <c r="F1618" s="43"/>
      <c r="G1618" s="106"/>
      <c r="H1618"/>
      <c r="I1618"/>
    </row>
    <row r="1619" spans="1:9" ht="12.75">
      <c r="A1619"/>
      <c r="B1619" s="7"/>
      <c r="C1619" s="31"/>
      <c r="D1619" s="31"/>
      <c r="E1619" s="43"/>
      <c r="F1619" s="43"/>
      <c r="G1619" s="106"/>
      <c r="H1619"/>
      <c r="I1619"/>
    </row>
    <row r="1620" spans="1:9" ht="12.75">
      <c r="A1620"/>
      <c r="B1620" s="7"/>
      <c r="C1620" s="31"/>
      <c r="D1620" s="31"/>
      <c r="E1620" s="43"/>
      <c r="F1620" s="43"/>
      <c r="G1620" s="106"/>
      <c r="H1620"/>
      <c r="I1620"/>
    </row>
    <row r="1621" spans="1:9" ht="12.75">
      <c r="A1621"/>
      <c r="B1621" s="7"/>
      <c r="C1621" s="31"/>
      <c r="D1621" s="31"/>
      <c r="E1621" s="43"/>
      <c r="F1621" s="43"/>
      <c r="G1621" s="106"/>
      <c r="H1621"/>
      <c r="I1621"/>
    </row>
    <row r="1622" spans="1:9" ht="12.75">
      <c r="A1622"/>
      <c r="B1622" s="7"/>
      <c r="C1622" s="31"/>
      <c r="D1622" s="31"/>
      <c r="E1622" s="43"/>
      <c r="F1622" s="43"/>
      <c r="G1622" s="106"/>
      <c r="H1622"/>
      <c r="I1622"/>
    </row>
    <row r="1623" spans="1:9" ht="12.75">
      <c r="A1623"/>
      <c r="B1623" s="7"/>
      <c r="C1623" s="31"/>
      <c r="D1623" s="31"/>
      <c r="E1623" s="43"/>
      <c r="F1623" s="43"/>
      <c r="G1623" s="106"/>
      <c r="H1623"/>
      <c r="I1623"/>
    </row>
    <row r="1624" spans="1:9" ht="12.75">
      <c r="A1624"/>
      <c r="B1624" s="7"/>
      <c r="C1624" s="31"/>
      <c r="D1624" s="31"/>
      <c r="E1624" s="43"/>
      <c r="F1624" s="43"/>
      <c r="G1624" s="106"/>
      <c r="H1624"/>
      <c r="I1624"/>
    </row>
    <row r="1625" spans="1:9" ht="12.75">
      <c r="A1625"/>
      <c r="B1625" s="7"/>
      <c r="C1625" s="31"/>
      <c r="D1625" s="31"/>
      <c r="E1625" s="43"/>
      <c r="F1625" s="43"/>
      <c r="G1625" s="106"/>
      <c r="H1625"/>
      <c r="I1625"/>
    </row>
    <row r="1626" spans="1:9" ht="12.75">
      <c r="A1626"/>
      <c r="B1626" s="7"/>
      <c r="C1626" s="31"/>
      <c r="D1626" s="31"/>
      <c r="E1626" s="43"/>
      <c r="F1626" s="43"/>
      <c r="G1626" s="106"/>
      <c r="H1626"/>
      <c r="I1626"/>
    </row>
    <row r="1627" spans="1:9" ht="12.75">
      <c r="A1627"/>
      <c r="B1627" s="7"/>
      <c r="C1627" s="31"/>
      <c r="D1627" s="31"/>
      <c r="E1627" s="43"/>
      <c r="F1627" s="43"/>
      <c r="G1627" s="106"/>
      <c r="H1627"/>
      <c r="I1627"/>
    </row>
    <row r="1628" spans="1:9" ht="12.75">
      <c r="A1628"/>
      <c r="B1628" s="7"/>
      <c r="C1628" s="31"/>
      <c r="D1628" s="31"/>
      <c r="E1628" s="43"/>
      <c r="F1628" s="43"/>
      <c r="G1628" s="106"/>
      <c r="H1628"/>
      <c r="I1628"/>
    </row>
    <row r="1629" spans="1:9" ht="12.75">
      <c r="A1629"/>
      <c r="B1629" s="7"/>
      <c r="C1629" s="31"/>
      <c r="D1629" s="31"/>
      <c r="E1629" s="43"/>
      <c r="F1629" s="43"/>
      <c r="G1629" s="106"/>
      <c r="H1629"/>
      <c r="I1629"/>
    </row>
    <row r="1630" spans="1:9" ht="12.75">
      <c r="A1630"/>
      <c r="B1630" s="7"/>
      <c r="C1630" s="31"/>
      <c r="D1630" s="31"/>
      <c r="E1630" s="43"/>
      <c r="F1630" s="43"/>
      <c r="G1630" s="106"/>
      <c r="H1630"/>
      <c r="I1630"/>
    </row>
    <row r="1631" spans="1:9" ht="12.75">
      <c r="A1631"/>
      <c r="B1631" s="7"/>
      <c r="C1631" s="31"/>
      <c r="D1631" s="31"/>
      <c r="E1631" s="43"/>
      <c r="F1631" s="43"/>
      <c r="G1631" s="106"/>
      <c r="H1631"/>
      <c r="I1631"/>
    </row>
    <row r="1632" spans="1:9" ht="12.75">
      <c r="A1632"/>
      <c r="B1632" s="7"/>
      <c r="C1632" s="31"/>
      <c r="D1632" s="31"/>
      <c r="E1632" s="43"/>
      <c r="F1632" s="43"/>
      <c r="G1632" s="106"/>
      <c r="H1632"/>
      <c r="I1632"/>
    </row>
    <row r="1633" spans="1:9" ht="12.75">
      <c r="A1633"/>
      <c r="B1633" s="7"/>
      <c r="C1633" s="31"/>
      <c r="D1633" s="31"/>
      <c r="E1633" s="43"/>
      <c r="F1633" s="43"/>
      <c r="G1633" s="106"/>
      <c r="H1633"/>
      <c r="I1633"/>
    </row>
    <row r="1634" spans="1:9" ht="12.75">
      <c r="A1634"/>
      <c r="B1634" s="7"/>
      <c r="C1634" s="31"/>
      <c r="D1634" s="31"/>
      <c r="E1634" s="43"/>
      <c r="F1634" s="43"/>
      <c r="G1634" s="106"/>
      <c r="H1634"/>
      <c r="I1634"/>
    </row>
    <row r="1635" spans="1:9" ht="12.75">
      <c r="A1635"/>
      <c r="B1635" s="7"/>
      <c r="C1635" s="31"/>
      <c r="D1635" s="31"/>
      <c r="E1635" s="43"/>
      <c r="F1635" s="43"/>
      <c r="G1635" s="106"/>
      <c r="H1635"/>
      <c r="I1635"/>
    </row>
    <row r="1636" spans="1:9" ht="12.75">
      <c r="A1636"/>
      <c r="B1636" s="7"/>
      <c r="C1636" s="31"/>
      <c r="D1636" s="31"/>
      <c r="E1636" s="43"/>
      <c r="F1636" s="43"/>
      <c r="G1636" s="106"/>
      <c r="H1636"/>
      <c r="I1636"/>
    </row>
    <row r="1637" spans="1:9" ht="12.75">
      <c r="A1637"/>
      <c r="B1637" s="7"/>
      <c r="C1637" s="31"/>
      <c r="D1637" s="31"/>
      <c r="E1637" s="43"/>
      <c r="F1637" s="43"/>
      <c r="G1637" s="106"/>
      <c r="H1637"/>
      <c r="I1637"/>
    </row>
    <row r="1638" spans="1:9" ht="12.75">
      <c r="A1638"/>
      <c r="B1638" s="7"/>
      <c r="C1638" s="31"/>
      <c r="D1638" s="31"/>
      <c r="E1638" s="43"/>
      <c r="F1638" s="43"/>
      <c r="G1638" s="106"/>
      <c r="H1638"/>
      <c r="I1638"/>
    </row>
    <row r="1639" spans="1:9" ht="12.75">
      <c r="A1639"/>
      <c r="B1639" s="7"/>
      <c r="C1639" s="31"/>
      <c r="D1639" s="31"/>
      <c r="E1639" s="43"/>
      <c r="F1639" s="43"/>
      <c r="G1639" s="106"/>
      <c r="H1639"/>
      <c r="I1639"/>
    </row>
    <row r="1640" spans="1:9" ht="12.75">
      <c r="A1640"/>
      <c r="B1640" s="7"/>
      <c r="C1640" s="31"/>
      <c r="D1640" s="31"/>
      <c r="E1640" s="43"/>
      <c r="F1640" s="43"/>
      <c r="G1640" s="106"/>
      <c r="H1640"/>
      <c r="I1640"/>
    </row>
    <row r="1641" spans="1:9" ht="12.75">
      <c r="A1641"/>
      <c r="B1641" s="7"/>
      <c r="C1641" s="31"/>
      <c r="D1641" s="31"/>
      <c r="E1641" s="43"/>
      <c r="F1641" s="43"/>
      <c r="G1641" s="106"/>
      <c r="H1641"/>
      <c r="I1641"/>
    </row>
    <row r="1642" spans="1:9" ht="12.75">
      <c r="A1642"/>
      <c r="B1642" s="7"/>
      <c r="C1642" s="31"/>
      <c r="D1642" s="31"/>
      <c r="E1642" s="43"/>
      <c r="F1642" s="43"/>
      <c r="G1642" s="106"/>
      <c r="H1642"/>
      <c r="I1642"/>
    </row>
    <row r="1643" spans="1:9" ht="12.75">
      <c r="A1643"/>
      <c r="B1643" s="7"/>
      <c r="C1643" s="31"/>
      <c r="D1643" s="31"/>
      <c r="E1643" s="43"/>
      <c r="F1643" s="43"/>
      <c r="G1643" s="106"/>
      <c r="H1643"/>
      <c r="I1643"/>
    </row>
    <row r="1644" spans="1:9" ht="12.75">
      <c r="A1644"/>
      <c r="B1644" s="7"/>
      <c r="C1644" s="31"/>
      <c r="D1644" s="31"/>
      <c r="E1644" s="43"/>
      <c r="F1644" s="43"/>
      <c r="G1644" s="106"/>
      <c r="H1644"/>
      <c r="I1644"/>
    </row>
    <row r="1645" spans="1:9" ht="12.75">
      <c r="A1645"/>
      <c r="B1645" s="7"/>
      <c r="C1645" s="31"/>
      <c r="D1645" s="31"/>
      <c r="E1645" s="43"/>
      <c r="F1645" s="43"/>
      <c r="G1645" s="106"/>
      <c r="H1645"/>
      <c r="I1645"/>
    </row>
    <row r="1646" spans="1:9" ht="12.75">
      <c r="A1646"/>
      <c r="B1646" s="7"/>
      <c r="C1646" s="31"/>
      <c r="D1646" s="31"/>
      <c r="E1646" s="43"/>
      <c r="F1646" s="43"/>
      <c r="G1646" s="106"/>
      <c r="H1646"/>
      <c r="I1646"/>
    </row>
    <row r="1647" spans="1:9" ht="12.75">
      <c r="A1647"/>
      <c r="B1647" s="7"/>
      <c r="C1647" s="31"/>
      <c r="D1647" s="31"/>
      <c r="E1647" s="43"/>
      <c r="F1647" s="43"/>
      <c r="G1647" s="106"/>
      <c r="H1647"/>
      <c r="I1647"/>
    </row>
    <row r="1648" spans="1:9" ht="12.75">
      <c r="A1648"/>
      <c r="B1648" s="7"/>
      <c r="C1648" s="31"/>
      <c r="D1648" s="31"/>
      <c r="E1648" s="43"/>
      <c r="F1648" s="43"/>
      <c r="G1648" s="106"/>
      <c r="H1648"/>
      <c r="I1648"/>
    </row>
    <row r="1649" spans="1:9" ht="12.75">
      <c r="A1649"/>
      <c r="B1649" s="7"/>
      <c r="C1649" s="31"/>
      <c r="D1649" s="31"/>
      <c r="E1649" s="43"/>
      <c r="F1649" s="43"/>
      <c r="G1649" s="106"/>
      <c r="H1649"/>
      <c r="I1649"/>
    </row>
    <row r="1650" spans="1:9" ht="12.75">
      <c r="A1650"/>
      <c r="B1650" s="7"/>
      <c r="C1650" s="31"/>
      <c r="D1650" s="31"/>
      <c r="E1650" s="43"/>
      <c r="F1650" s="43"/>
      <c r="G1650" s="106"/>
      <c r="H1650"/>
      <c r="I1650"/>
    </row>
    <row r="1651" spans="1:9" ht="12.75">
      <c r="A1651"/>
      <c r="B1651" s="7"/>
      <c r="C1651" s="31"/>
      <c r="D1651" s="31"/>
      <c r="E1651" s="43"/>
      <c r="F1651" s="43"/>
      <c r="G1651" s="106"/>
      <c r="H1651"/>
      <c r="I1651"/>
    </row>
    <row r="1652" spans="1:9" ht="12.75">
      <c r="A1652"/>
      <c r="B1652" s="7"/>
      <c r="C1652" s="31"/>
      <c r="D1652" s="31"/>
      <c r="E1652" s="43"/>
      <c r="F1652" s="43"/>
      <c r="G1652" s="106"/>
      <c r="H1652"/>
      <c r="I1652"/>
    </row>
    <row r="1653" spans="1:9" ht="12.75">
      <c r="A1653"/>
      <c r="B1653" s="7"/>
      <c r="C1653" s="31"/>
      <c r="D1653" s="31"/>
      <c r="E1653" s="43"/>
      <c r="F1653" s="43"/>
      <c r="G1653" s="106"/>
      <c r="H1653"/>
      <c r="I1653"/>
    </row>
    <row r="1654" spans="1:9" ht="12.75">
      <c r="A1654"/>
      <c r="B1654" s="7"/>
      <c r="C1654" s="31"/>
      <c r="D1654" s="31"/>
      <c r="E1654" s="43"/>
      <c r="F1654" s="43"/>
      <c r="G1654" s="106"/>
      <c r="H1654"/>
      <c r="I1654"/>
    </row>
    <row r="1655" spans="1:9" ht="12.75">
      <c r="A1655"/>
      <c r="B1655" s="7"/>
      <c r="C1655" s="31"/>
      <c r="D1655" s="31"/>
      <c r="E1655" s="43"/>
      <c r="F1655" s="43"/>
      <c r="G1655" s="106"/>
      <c r="H1655"/>
      <c r="I1655"/>
    </row>
    <row r="1656" spans="1:9" ht="12.75">
      <c r="A1656"/>
      <c r="B1656" s="7"/>
      <c r="C1656" s="31"/>
      <c r="D1656" s="31"/>
      <c r="E1656" s="43"/>
      <c r="F1656" s="43"/>
      <c r="G1656" s="106"/>
      <c r="H1656"/>
      <c r="I1656"/>
    </row>
    <row r="1657" spans="1:9" ht="12.75">
      <c r="A1657"/>
      <c r="B1657" s="7"/>
      <c r="C1657" s="31"/>
      <c r="D1657" s="31"/>
      <c r="E1657" s="43"/>
      <c r="F1657" s="43"/>
      <c r="G1657" s="106"/>
      <c r="H1657"/>
      <c r="I1657"/>
    </row>
    <row r="1658" spans="1:9" ht="12.75">
      <c r="A1658"/>
      <c r="B1658" s="7"/>
      <c r="C1658" s="31"/>
      <c r="D1658" s="31"/>
      <c r="E1658" s="43"/>
      <c r="F1658" s="43"/>
      <c r="G1658" s="106"/>
      <c r="H1658"/>
      <c r="I1658"/>
    </row>
    <row r="1659" spans="1:9" ht="12.75">
      <c r="A1659"/>
      <c r="B1659" s="7"/>
      <c r="C1659" s="31"/>
      <c r="D1659" s="31"/>
      <c r="E1659" s="43"/>
      <c r="F1659" s="43"/>
      <c r="G1659" s="106"/>
      <c r="H1659"/>
      <c r="I1659"/>
    </row>
    <row r="1660" spans="1:9" ht="12.75">
      <c r="A1660"/>
      <c r="B1660" s="7"/>
      <c r="C1660" s="31"/>
      <c r="D1660" s="31"/>
      <c r="E1660" s="43"/>
      <c r="F1660" s="43"/>
      <c r="G1660" s="106"/>
      <c r="H1660"/>
      <c r="I1660"/>
    </row>
    <row r="1661" spans="1:9" ht="12.75">
      <c r="A1661"/>
      <c r="B1661" s="7"/>
      <c r="C1661" s="31"/>
      <c r="D1661" s="31"/>
      <c r="E1661" s="43"/>
      <c r="F1661" s="43"/>
      <c r="G1661" s="106"/>
      <c r="H1661"/>
      <c r="I1661"/>
    </row>
    <row r="1662" spans="1:9" ht="12.75">
      <c r="A1662"/>
      <c r="B1662" s="7"/>
      <c r="C1662" s="31"/>
      <c r="D1662" s="31"/>
      <c r="E1662" s="43"/>
      <c r="F1662" s="43"/>
      <c r="G1662" s="106"/>
      <c r="H1662"/>
      <c r="I1662"/>
    </row>
    <row r="1663" spans="1:9" ht="12.75">
      <c r="A1663"/>
      <c r="B1663" s="7"/>
      <c r="C1663" s="31"/>
      <c r="D1663" s="31"/>
      <c r="E1663" s="43"/>
      <c r="F1663" s="43"/>
      <c r="G1663" s="106"/>
      <c r="H1663"/>
      <c r="I1663"/>
    </row>
    <row r="1664" spans="1:9" ht="12.75">
      <c r="A1664"/>
      <c r="B1664" s="7"/>
      <c r="C1664" s="31"/>
      <c r="D1664" s="31"/>
      <c r="E1664" s="43"/>
      <c r="F1664" s="43"/>
      <c r="G1664" s="106"/>
      <c r="H1664"/>
      <c r="I1664"/>
    </row>
    <row r="1665" spans="1:9" ht="12.75">
      <c r="A1665"/>
      <c r="B1665" s="7"/>
      <c r="C1665" s="31"/>
      <c r="D1665" s="31"/>
      <c r="E1665" s="43"/>
      <c r="F1665" s="43"/>
      <c r="G1665" s="106"/>
      <c r="H1665"/>
      <c r="I1665"/>
    </row>
    <row r="1666" spans="1:9" ht="12.75">
      <c r="A1666"/>
      <c r="B1666" s="7"/>
      <c r="C1666" s="31"/>
      <c r="D1666" s="31"/>
      <c r="E1666" s="43"/>
      <c r="F1666" s="43"/>
      <c r="G1666" s="106"/>
      <c r="H1666"/>
      <c r="I1666"/>
    </row>
    <row r="1667" spans="1:9" ht="12.75">
      <c r="A1667"/>
      <c r="B1667" s="7"/>
      <c r="C1667" s="31"/>
      <c r="D1667" s="31"/>
      <c r="E1667" s="43"/>
      <c r="F1667" s="43"/>
      <c r="G1667" s="106"/>
      <c r="H1667"/>
      <c r="I1667"/>
    </row>
    <row r="1668" spans="1:9" ht="12.75">
      <c r="A1668"/>
      <c r="B1668" s="7"/>
      <c r="C1668" s="31"/>
      <c r="D1668" s="31"/>
      <c r="E1668" s="43"/>
      <c r="F1668" s="43"/>
      <c r="G1668" s="106"/>
      <c r="H1668"/>
      <c r="I1668"/>
    </row>
    <row r="1669" spans="1:9" ht="12.75">
      <c r="A1669"/>
      <c r="B1669" s="7"/>
      <c r="C1669" s="31"/>
      <c r="D1669" s="31"/>
      <c r="E1669" s="43"/>
      <c r="F1669" s="43"/>
      <c r="G1669" s="106"/>
      <c r="H1669"/>
      <c r="I1669"/>
    </row>
    <row r="1670" spans="1:9" ht="12.75">
      <c r="A1670"/>
      <c r="B1670" s="7"/>
      <c r="C1670" s="31"/>
      <c r="D1670" s="31"/>
      <c r="E1670" s="43"/>
      <c r="F1670" s="43"/>
      <c r="G1670" s="106"/>
      <c r="H1670"/>
      <c r="I1670"/>
    </row>
    <row r="1671" spans="1:9" ht="12.75">
      <c r="A1671"/>
      <c r="B1671" s="7"/>
      <c r="C1671" s="31"/>
      <c r="D1671" s="31"/>
      <c r="E1671" s="43"/>
      <c r="F1671" s="43"/>
      <c r="G1671" s="106"/>
      <c r="H1671"/>
      <c r="I1671"/>
    </row>
    <row r="1672" spans="1:9" ht="12.75">
      <c r="A1672"/>
      <c r="B1672" s="7"/>
      <c r="C1672" s="31"/>
      <c r="D1672" s="31"/>
      <c r="E1672" s="43"/>
      <c r="F1672" s="43"/>
      <c r="G1672" s="106"/>
      <c r="H1672"/>
      <c r="I1672"/>
    </row>
    <row r="1673" spans="1:9" ht="12.75">
      <c r="A1673"/>
      <c r="B1673" s="7"/>
      <c r="C1673" s="31"/>
      <c r="D1673" s="31"/>
      <c r="E1673" s="43"/>
      <c r="F1673" s="43"/>
      <c r="G1673" s="106"/>
      <c r="H1673"/>
      <c r="I1673"/>
    </row>
    <row r="1674" spans="1:9" ht="12.75">
      <c r="A1674"/>
      <c r="B1674" s="7"/>
      <c r="C1674" s="31"/>
      <c r="D1674" s="31"/>
      <c r="E1674" s="43"/>
      <c r="F1674" s="43"/>
      <c r="G1674" s="106"/>
      <c r="H1674"/>
      <c r="I1674"/>
    </row>
    <row r="1675" spans="1:9" ht="12.75">
      <c r="A1675"/>
      <c r="B1675" s="7"/>
      <c r="C1675" s="31"/>
      <c r="D1675" s="31"/>
      <c r="E1675" s="43"/>
      <c r="F1675" s="43"/>
      <c r="G1675" s="106"/>
      <c r="H1675"/>
      <c r="I1675"/>
    </row>
    <row r="1676" spans="1:9" ht="12.75">
      <c r="A1676"/>
      <c r="B1676" s="7"/>
      <c r="C1676" s="31"/>
      <c r="D1676" s="31"/>
      <c r="E1676" s="43"/>
      <c r="F1676" s="43"/>
      <c r="G1676" s="106"/>
      <c r="H1676"/>
      <c r="I1676"/>
    </row>
    <row r="1677" spans="1:9" ht="12.75">
      <c r="A1677"/>
      <c r="B1677" s="7"/>
      <c r="C1677" s="31"/>
      <c r="D1677" s="31"/>
      <c r="E1677" s="43"/>
      <c r="F1677" s="43"/>
      <c r="G1677" s="106"/>
      <c r="H1677"/>
      <c r="I1677"/>
    </row>
    <row r="1678" spans="1:9" ht="12.75">
      <c r="A1678"/>
      <c r="B1678" s="7"/>
      <c r="C1678" s="31"/>
      <c r="D1678" s="31"/>
      <c r="E1678" s="43"/>
      <c r="F1678" s="43"/>
      <c r="G1678" s="106"/>
      <c r="H1678"/>
      <c r="I1678"/>
    </row>
    <row r="1679" spans="1:9" ht="12.75">
      <c r="A1679"/>
      <c r="B1679" s="7"/>
      <c r="C1679" s="31"/>
      <c r="D1679" s="31"/>
      <c r="E1679" s="43"/>
      <c r="F1679" s="43"/>
      <c r="G1679" s="106"/>
      <c r="H1679"/>
      <c r="I1679"/>
    </row>
    <row r="1680" spans="1:9" ht="12.75">
      <c r="A1680"/>
      <c r="B1680" s="7"/>
      <c r="C1680" s="31"/>
      <c r="D1680" s="31"/>
      <c r="E1680" s="43"/>
      <c r="F1680" s="43"/>
      <c r="G1680" s="106"/>
      <c r="H1680"/>
      <c r="I1680"/>
    </row>
    <row r="1681" spans="1:9" ht="12.75">
      <c r="A1681"/>
      <c r="B1681" s="7"/>
      <c r="C1681" s="31"/>
      <c r="D1681" s="31"/>
      <c r="E1681" s="43"/>
      <c r="F1681" s="43"/>
      <c r="G1681" s="106"/>
      <c r="H1681"/>
      <c r="I1681"/>
    </row>
    <row r="1682" spans="1:9" ht="12.75">
      <c r="A1682"/>
      <c r="B1682" s="7"/>
      <c r="C1682" s="31"/>
      <c r="D1682" s="31"/>
      <c r="E1682" s="43"/>
      <c r="F1682" s="43"/>
      <c r="G1682" s="106"/>
      <c r="H1682"/>
      <c r="I1682"/>
    </row>
    <row r="1683" spans="1:9" ht="12.75">
      <c r="A1683"/>
      <c r="B1683" s="7"/>
      <c r="C1683" s="31"/>
      <c r="D1683" s="31"/>
      <c r="E1683" s="43"/>
      <c r="F1683" s="43"/>
      <c r="G1683" s="106"/>
      <c r="H1683"/>
      <c r="I1683"/>
    </row>
    <row r="1684" spans="1:9" ht="12.75">
      <c r="A1684"/>
      <c r="B1684" s="7"/>
      <c r="C1684" s="31"/>
      <c r="D1684" s="31"/>
      <c r="E1684" s="43"/>
      <c r="F1684" s="43"/>
      <c r="G1684" s="106"/>
      <c r="H1684"/>
      <c r="I1684"/>
    </row>
    <row r="1685" spans="1:9" ht="12.75">
      <c r="A1685"/>
      <c r="B1685" s="7"/>
      <c r="C1685" s="31"/>
      <c r="D1685" s="31"/>
      <c r="E1685" s="43"/>
      <c r="F1685" s="43"/>
      <c r="G1685" s="106"/>
      <c r="H1685"/>
      <c r="I1685"/>
    </row>
    <row r="1686" spans="1:9" ht="12.75">
      <c r="A1686"/>
      <c r="B1686" s="7"/>
      <c r="C1686" s="31"/>
      <c r="D1686" s="31"/>
      <c r="E1686" s="43"/>
      <c r="F1686" s="43"/>
      <c r="G1686" s="106"/>
      <c r="H1686"/>
      <c r="I1686"/>
    </row>
    <row r="1687" spans="1:9" ht="12.75">
      <c r="A1687"/>
      <c r="B1687" s="7"/>
      <c r="C1687" s="31"/>
      <c r="D1687" s="31"/>
      <c r="E1687" s="43"/>
      <c r="F1687" s="43"/>
      <c r="G1687" s="106"/>
      <c r="H1687"/>
      <c r="I1687"/>
    </row>
    <row r="1688" spans="1:9" ht="12.75">
      <c r="A1688"/>
      <c r="B1688" s="7"/>
      <c r="C1688" s="31"/>
      <c r="D1688" s="31"/>
      <c r="E1688" s="43"/>
      <c r="F1688" s="43"/>
      <c r="G1688" s="106"/>
      <c r="H1688"/>
      <c r="I1688"/>
    </row>
    <row r="1689" spans="1:9" ht="12.75">
      <c r="A1689"/>
      <c r="B1689" s="7"/>
      <c r="C1689" s="31"/>
      <c r="D1689" s="31"/>
      <c r="E1689" s="43"/>
      <c r="F1689" s="43"/>
      <c r="G1689" s="106"/>
      <c r="H1689"/>
      <c r="I1689"/>
    </row>
    <row r="1690" spans="1:9" ht="12.75">
      <c r="A1690"/>
      <c r="B1690" s="7"/>
      <c r="C1690" s="31"/>
      <c r="D1690" s="31"/>
      <c r="E1690" s="43"/>
      <c r="F1690" s="43"/>
      <c r="G1690" s="106"/>
      <c r="H1690"/>
      <c r="I1690"/>
    </row>
    <row r="1691" spans="1:9" ht="12.75">
      <c r="A1691"/>
      <c r="B1691" s="7"/>
      <c r="C1691" s="31"/>
      <c r="D1691" s="31"/>
      <c r="E1691" s="43"/>
      <c r="F1691" s="43"/>
      <c r="G1691" s="106"/>
      <c r="H1691"/>
      <c r="I1691"/>
    </row>
    <row r="1692" spans="1:9" ht="12.75">
      <c r="A1692"/>
      <c r="B1692" s="7"/>
      <c r="C1692" s="31"/>
      <c r="D1692" s="31"/>
      <c r="E1692" s="43"/>
      <c r="F1692" s="43"/>
      <c r="G1692" s="106"/>
      <c r="H1692"/>
      <c r="I1692"/>
    </row>
    <row r="1693" spans="1:9" ht="12.75">
      <c r="A1693"/>
      <c r="B1693" s="7"/>
      <c r="C1693" s="31"/>
      <c r="D1693" s="31"/>
      <c r="E1693" s="43"/>
      <c r="F1693" s="43"/>
      <c r="G1693" s="106"/>
      <c r="H1693"/>
      <c r="I1693"/>
    </row>
    <row r="1694" spans="1:9" ht="12.75">
      <c r="A1694"/>
      <c r="B1694" s="7"/>
      <c r="C1694" s="31"/>
      <c r="D1694" s="31"/>
      <c r="E1694" s="43"/>
      <c r="F1694" s="43"/>
      <c r="G1694" s="106"/>
      <c r="H1694"/>
      <c r="I1694"/>
    </row>
    <row r="1695" spans="1:9" ht="12.75">
      <c r="A1695"/>
      <c r="B1695" s="7"/>
      <c r="C1695" s="31"/>
      <c r="D1695" s="31"/>
      <c r="E1695" s="43"/>
      <c r="F1695" s="43"/>
      <c r="G1695" s="106"/>
      <c r="H1695"/>
      <c r="I1695"/>
    </row>
    <row r="1696" spans="1:9" ht="12.75">
      <c r="A1696"/>
      <c r="B1696" s="7"/>
      <c r="C1696" s="31"/>
      <c r="D1696" s="31"/>
      <c r="E1696" s="43"/>
      <c r="F1696" s="43"/>
      <c r="G1696" s="106"/>
      <c r="H1696"/>
      <c r="I1696"/>
    </row>
    <row r="1697" spans="1:9" ht="12.75">
      <c r="A1697"/>
      <c r="B1697" s="7"/>
      <c r="C1697" s="31"/>
      <c r="D1697" s="31"/>
      <c r="E1697" s="43"/>
      <c r="F1697" s="43"/>
      <c r="G1697" s="106"/>
      <c r="H1697"/>
      <c r="I1697"/>
    </row>
    <row r="1698" spans="1:9" ht="12.75">
      <c r="A1698"/>
      <c r="B1698" s="7"/>
      <c r="C1698" s="31"/>
      <c r="D1698" s="31"/>
      <c r="E1698" s="43"/>
      <c r="F1698" s="43"/>
      <c r="G1698" s="106"/>
      <c r="H1698"/>
      <c r="I1698"/>
    </row>
    <row r="1699" spans="1:9" ht="12.75">
      <c r="A1699"/>
      <c r="B1699" s="7"/>
      <c r="C1699" s="31"/>
      <c r="D1699" s="31"/>
      <c r="E1699" s="43"/>
      <c r="F1699" s="43"/>
      <c r="G1699" s="106"/>
      <c r="H1699"/>
      <c r="I1699"/>
    </row>
    <row r="1700" spans="1:9" ht="12.75">
      <c r="A1700"/>
      <c r="B1700" s="7"/>
      <c r="C1700" s="31"/>
      <c r="D1700" s="31"/>
      <c r="E1700" s="43"/>
      <c r="F1700" s="43"/>
      <c r="G1700" s="106"/>
      <c r="H1700"/>
      <c r="I1700"/>
    </row>
    <row r="1701" spans="1:9" ht="12.75">
      <c r="A1701"/>
      <c r="B1701" s="7"/>
      <c r="C1701" s="31"/>
      <c r="D1701" s="31"/>
      <c r="E1701" s="43"/>
      <c r="F1701" s="43"/>
      <c r="G1701" s="106"/>
      <c r="H1701"/>
      <c r="I1701"/>
    </row>
    <row r="1702" spans="1:9" ht="12.75">
      <c r="A1702"/>
      <c r="B1702" s="7"/>
      <c r="C1702" s="31"/>
      <c r="D1702" s="31"/>
      <c r="E1702" s="43"/>
      <c r="F1702" s="43"/>
      <c r="G1702" s="106"/>
      <c r="H1702"/>
      <c r="I1702"/>
    </row>
    <row r="1703" spans="1:9" ht="12.75">
      <c r="A1703"/>
      <c r="B1703" s="7"/>
      <c r="C1703" s="31"/>
      <c r="D1703" s="31"/>
      <c r="E1703" s="43"/>
      <c r="F1703" s="43"/>
      <c r="G1703" s="106"/>
      <c r="H1703"/>
      <c r="I1703"/>
    </row>
    <row r="1704" spans="1:9" ht="12.75">
      <c r="A1704"/>
      <c r="B1704" s="7"/>
      <c r="C1704" s="31"/>
      <c r="D1704" s="31"/>
      <c r="E1704" s="43"/>
      <c r="F1704" s="43"/>
      <c r="G1704" s="106"/>
      <c r="H1704"/>
      <c r="I1704"/>
    </row>
    <row r="1705" spans="1:9" ht="12.75">
      <c r="A1705"/>
      <c r="B1705" s="7"/>
      <c r="C1705" s="31"/>
      <c r="D1705" s="31"/>
      <c r="E1705" s="43"/>
      <c r="F1705" s="43"/>
      <c r="G1705" s="106"/>
      <c r="H1705"/>
      <c r="I1705"/>
    </row>
    <row r="1706" spans="1:9" ht="12.75">
      <c r="A1706"/>
      <c r="B1706" s="7"/>
      <c r="C1706" s="31"/>
      <c r="D1706" s="31"/>
      <c r="E1706" s="43"/>
      <c r="F1706" s="43"/>
      <c r="G1706" s="106"/>
      <c r="H1706"/>
      <c r="I1706"/>
    </row>
    <row r="1707" spans="1:9" ht="12.75">
      <c r="A1707"/>
      <c r="B1707" s="7"/>
      <c r="C1707" s="31"/>
      <c r="D1707" s="31"/>
      <c r="E1707" s="43"/>
      <c r="F1707" s="43"/>
      <c r="G1707" s="106"/>
      <c r="H1707"/>
      <c r="I1707"/>
    </row>
    <row r="1708" spans="1:9" ht="12.75">
      <c r="A1708"/>
      <c r="B1708" s="7"/>
      <c r="C1708" s="31"/>
      <c r="D1708" s="31"/>
      <c r="E1708" s="43"/>
      <c r="F1708" s="43"/>
      <c r="G1708" s="106"/>
      <c r="H1708"/>
      <c r="I1708"/>
    </row>
    <row r="1709" spans="1:9" ht="12.75">
      <c r="A1709"/>
      <c r="B1709" s="7"/>
      <c r="C1709" s="31"/>
      <c r="D1709" s="31"/>
      <c r="E1709" s="43"/>
      <c r="F1709" s="43"/>
      <c r="G1709" s="106"/>
      <c r="H1709"/>
      <c r="I1709"/>
    </row>
    <row r="1710" spans="1:9" ht="12.75">
      <c r="A1710"/>
      <c r="B1710" s="7"/>
      <c r="C1710" s="31"/>
      <c r="D1710" s="31"/>
      <c r="E1710" s="43"/>
      <c r="F1710" s="43"/>
      <c r="G1710" s="106"/>
      <c r="H1710"/>
      <c r="I1710"/>
    </row>
    <row r="1711" spans="1:9" ht="12.75">
      <c r="A1711"/>
      <c r="B1711" s="7"/>
      <c r="C1711" s="31"/>
      <c r="D1711" s="31"/>
      <c r="E1711" s="43"/>
      <c r="F1711" s="43"/>
      <c r="G1711" s="106"/>
      <c r="H1711"/>
      <c r="I1711"/>
    </row>
    <row r="1712" spans="1:9" ht="12.75">
      <c r="A1712"/>
      <c r="B1712" s="7"/>
      <c r="C1712" s="31"/>
      <c r="D1712" s="31"/>
      <c r="E1712" s="43"/>
      <c r="F1712" s="43"/>
      <c r="G1712" s="106"/>
      <c r="H1712"/>
      <c r="I1712"/>
    </row>
    <row r="1713" spans="1:9" ht="12.75">
      <c r="A1713"/>
      <c r="B1713" s="7"/>
      <c r="C1713" s="31"/>
      <c r="D1713" s="31"/>
      <c r="E1713" s="43"/>
      <c r="F1713" s="43"/>
      <c r="G1713" s="106"/>
      <c r="H1713"/>
      <c r="I1713"/>
    </row>
    <row r="1714" spans="1:9" ht="12.75">
      <c r="A1714"/>
      <c r="B1714" s="7"/>
      <c r="C1714" s="31"/>
      <c r="D1714" s="31"/>
      <c r="E1714" s="43"/>
      <c r="F1714" s="43"/>
      <c r="G1714" s="106"/>
      <c r="H1714"/>
      <c r="I1714"/>
    </row>
    <row r="1715" spans="1:9" ht="12.75">
      <c r="A1715"/>
      <c r="B1715" s="7"/>
      <c r="C1715" s="31"/>
      <c r="D1715" s="31"/>
      <c r="E1715" s="43"/>
      <c r="F1715" s="43"/>
      <c r="G1715" s="106"/>
      <c r="H1715"/>
      <c r="I1715"/>
    </row>
    <row r="1716" spans="1:9" ht="12.75">
      <c r="A1716"/>
      <c r="B1716" s="7"/>
      <c r="C1716" s="31"/>
      <c r="D1716" s="31"/>
      <c r="E1716" s="43"/>
      <c r="F1716" s="43"/>
      <c r="G1716" s="106"/>
      <c r="H1716"/>
      <c r="I1716"/>
    </row>
    <row r="1717" spans="1:9" ht="12.75">
      <c r="A1717"/>
      <c r="B1717" s="7"/>
      <c r="C1717" s="31"/>
      <c r="D1717" s="31"/>
      <c r="E1717" s="43"/>
      <c r="F1717" s="43"/>
      <c r="G1717" s="106"/>
      <c r="H1717"/>
      <c r="I1717"/>
    </row>
    <row r="1718" spans="1:9" ht="12.75">
      <c r="A1718"/>
      <c r="B1718" s="7"/>
      <c r="C1718" s="31"/>
      <c r="D1718" s="31"/>
      <c r="E1718" s="43"/>
      <c r="F1718" s="43"/>
      <c r="G1718" s="106"/>
      <c r="H1718"/>
      <c r="I1718"/>
    </row>
    <row r="1719" spans="1:9" ht="12.75">
      <c r="A1719"/>
      <c r="B1719" s="7"/>
      <c r="C1719" s="31"/>
      <c r="D1719" s="31"/>
      <c r="E1719" s="43"/>
      <c r="F1719" s="43"/>
      <c r="G1719" s="106"/>
      <c r="H1719"/>
      <c r="I1719"/>
    </row>
    <row r="1720" spans="1:9" ht="12.75">
      <c r="A1720"/>
      <c r="B1720" s="7"/>
      <c r="C1720" s="31"/>
      <c r="D1720" s="31"/>
      <c r="E1720" s="43"/>
      <c r="F1720" s="43"/>
      <c r="G1720" s="106"/>
      <c r="H1720"/>
      <c r="I1720"/>
    </row>
    <row r="1721" spans="1:9" ht="12.75">
      <c r="A1721"/>
      <c r="B1721" s="7"/>
      <c r="C1721" s="31"/>
      <c r="D1721" s="31"/>
      <c r="E1721" s="43"/>
      <c r="F1721" s="43"/>
      <c r="G1721" s="106"/>
      <c r="H1721"/>
      <c r="I1721"/>
    </row>
    <row r="1722" spans="1:9" ht="12.75">
      <c r="A1722"/>
      <c r="B1722" s="7"/>
      <c r="C1722" s="31"/>
      <c r="D1722" s="31"/>
      <c r="E1722" s="43"/>
      <c r="F1722" s="43"/>
      <c r="G1722" s="106"/>
      <c r="H1722"/>
      <c r="I1722"/>
    </row>
    <row r="1723" spans="1:9" ht="12.75">
      <c r="A1723"/>
      <c r="B1723" s="7"/>
      <c r="C1723" s="31"/>
      <c r="D1723" s="31"/>
      <c r="E1723" s="43"/>
      <c r="F1723" s="43"/>
      <c r="G1723" s="106"/>
      <c r="H1723"/>
      <c r="I1723"/>
    </row>
    <row r="1724" spans="1:9" ht="12.75">
      <c r="A1724"/>
      <c r="B1724" s="7"/>
      <c r="C1724" s="31"/>
      <c r="D1724" s="31"/>
      <c r="E1724" s="43"/>
      <c r="F1724" s="43"/>
      <c r="G1724" s="106"/>
      <c r="H1724"/>
      <c r="I1724"/>
    </row>
    <row r="1725" spans="1:9" ht="12.75">
      <c r="A1725"/>
      <c r="B1725" s="7"/>
      <c r="C1725" s="31"/>
      <c r="D1725" s="31"/>
      <c r="E1725" s="43"/>
      <c r="F1725" s="43"/>
      <c r="G1725" s="106"/>
      <c r="H1725"/>
      <c r="I1725"/>
    </row>
    <row r="1726" spans="1:9" ht="12.75">
      <c r="A1726"/>
      <c r="B1726" s="7"/>
      <c r="C1726" s="31"/>
      <c r="D1726" s="31"/>
      <c r="E1726" s="43"/>
      <c r="F1726" s="43"/>
      <c r="G1726" s="106"/>
      <c r="H1726"/>
      <c r="I1726"/>
    </row>
    <row r="1727" spans="1:9" ht="12.75">
      <c r="A1727"/>
      <c r="B1727" s="7"/>
      <c r="C1727" s="31"/>
      <c r="D1727" s="31"/>
      <c r="E1727" s="43"/>
      <c r="F1727" s="43"/>
      <c r="G1727" s="106"/>
      <c r="H1727"/>
      <c r="I1727"/>
    </row>
    <row r="1728" spans="1:9" ht="12.75">
      <c r="A1728"/>
      <c r="B1728" s="7"/>
      <c r="C1728" s="31"/>
      <c r="D1728" s="31"/>
      <c r="E1728" s="43"/>
      <c r="F1728" s="43"/>
      <c r="G1728" s="106"/>
      <c r="H1728"/>
      <c r="I1728"/>
    </row>
    <row r="1729" spans="1:9" ht="12.75">
      <c r="A1729"/>
      <c r="B1729" s="7"/>
      <c r="C1729" s="31"/>
      <c r="D1729" s="31"/>
      <c r="E1729" s="43"/>
      <c r="F1729" s="43"/>
      <c r="G1729" s="106"/>
      <c r="H1729"/>
      <c r="I1729"/>
    </row>
    <row r="1730" spans="1:9" ht="12.75">
      <c r="A1730"/>
      <c r="B1730" s="7"/>
      <c r="C1730" s="31"/>
      <c r="D1730" s="31"/>
      <c r="E1730" s="43"/>
      <c r="F1730" s="43"/>
      <c r="G1730" s="106"/>
      <c r="H1730"/>
      <c r="I1730"/>
    </row>
    <row r="1731" spans="1:9" ht="12.75">
      <c r="A1731"/>
      <c r="B1731" s="7"/>
      <c r="C1731" s="31"/>
      <c r="D1731" s="31"/>
      <c r="E1731" s="43"/>
      <c r="F1731" s="43"/>
      <c r="G1731" s="106"/>
      <c r="H1731"/>
      <c r="I1731"/>
    </row>
    <row r="1732" spans="1:9" ht="12.75">
      <c r="A1732"/>
      <c r="B1732" s="7"/>
      <c r="C1732" s="31"/>
      <c r="D1732" s="31"/>
      <c r="E1732" s="43"/>
      <c r="F1732" s="43"/>
      <c r="G1732" s="106"/>
      <c r="H1732"/>
      <c r="I1732"/>
    </row>
    <row r="1733" spans="1:9" ht="12.75">
      <c r="A1733"/>
      <c r="B1733" s="7"/>
      <c r="C1733" s="31"/>
      <c r="D1733" s="31"/>
      <c r="E1733" s="43"/>
      <c r="F1733" s="43"/>
      <c r="G1733" s="106"/>
      <c r="H1733"/>
      <c r="I1733"/>
    </row>
    <row r="1734" spans="1:9" ht="12.75">
      <c r="A1734"/>
      <c r="B1734" s="7"/>
      <c r="C1734" s="31"/>
      <c r="D1734" s="31"/>
      <c r="E1734" s="43"/>
      <c r="F1734" s="43"/>
      <c r="G1734" s="106"/>
      <c r="H1734"/>
      <c r="I1734"/>
    </row>
    <row r="1735" spans="1:9" ht="12.75">
      <c r="A1735"/>
      <c r="B1735" s="7"/>
      <c r="C1735" s="31"/>
      <c r="D1735" s="31"/>
      <c r="E1735" s="43"/>
      <c r="F1735" s="43"/>
      <c r="G1735" s="106"/>
      <c r="H1735"/>
      <c r="I1735"/>
    </row>
    <row r="1736" spans="1:9" ht="12.75">
      <c r="A1736"/>
      <c r="B1736" s="7"/>
      <c r="C1736" s="31"/>
      <c r="D1736" s="31"/>
      <c r="E1736" s="43"/>
      <c r="F1736" s="43"/>
      <c r="G1736" s="106"/>
      <c r="H1736"/>
      <c r="I1736"/>
    </row>
    <row r="1737" spans="1:9" ht="12.75">
      <c r="A1737"/>
      <c r="B1737" s="7"/>
      <c r="C1737" s="31"/>
      <c r="D1737" s="31"/>
      <c r="E1737" s="43"/>
      <c r="F1737" s="43"/>
      <c r="G1737" s="106"/>
      <c r="H1737"/>
      <c r="I1737"/>
    </row>
    <row r="1738" spans="1:9" ht="12.75">
      <c r="A1738"/>
      <c r="B1738" s="7"/>
      <c r="C1738" s="31"/>
      <c r="D1738" s="31"/>
      <c r="E1738" s="43"/>
      <c r="F1738" s="43"/>
      <c r="G1738" s="106"/>
      <c r="H1738"/>
      <c r="I1738"/>
    </row>
    <row r="1739" spans="1:9" ht="12.75">
      <c r="A1739"/>
      <c r="B1739" s="7"/>
      <c r="C1739" s="31"/>
      <c r="D1739" s="31"/>
      <c r="E1739" s="43"/>
      <c r="F1739" s="43"/>
      <c r="G1739" s="106"/>
      <c r="H1739"/>
      <c r="I1739"/>
    </row>
    <row r="1740" spans="1:9" ht="12.75">
      <c r="A1740"/>
      <c r="B1740" s="7"/>
      <c r="C1740" s="31"/>
      <c r="D1740" s="31"/>
      <c r="E1740" s="43"/>
      <c r="F1740" s="43"/>
      <c r="G1740" s="106"/>
      <c r="H1740"/>
      <c r="I1740"/>
    </row>
    <row r="1741" spans="1:9" ht="12.75">
      <c r="A1741"/>
      <c r="B1741" s="7"/>
      <c r="C1741" s="31"/>
      <c r="D1741" s="31"/>
      <c r="E1741" s="43"/>
      <c r="F1741" s="43"/>
      <c r="G1741" s="106"/>
      <c r="H1741"/>
      <c r="I1741"/>
    </row>
    <row r="1742" spans="1:9" ht="12.75">
      <c r="A1742"/>
      <c r="B1742" s="7"/>
      <c r="C1742" s="31"/>
      <c r="D1742" s="31"/>
      <c r="E1742" s="43"/>
      <c r="F1742" s="43"/>
      <c r="G1742" s="106"/>
      <c r="H1742"/>
      <c r="I1742"/>
    </row>
    <row r="1743" spans="1:9" ht="12.75">
      <c r="A1743"/>
      <c r="B1743" s="7"/>
      <c r="C1743" s="31"/>
      <c r="D1743" s="31"/>
      <c r="E1743" s="43"/>
      <c r="F1743" s="43"/>
      <c r="G1743" s="106"/>
      <c r="H1743"/>
      <c r="I1743"/>
    </row>
    <row r="1744" spans="1:9" ht="12.75">
      <c r="A1744"/>
      <c r="B1744" s="7"/>
      <c r="C1744" s="31"/>
      <c r="D1744" s="31"/>
      <c r="E1744" s="43"/>
      <c r="F1744" s="43"/>
      <c r="G1744" s="106"/>
      <c r="H1744"/>
      <c r="I1744"/>
    </row>
    <row r="1745" spans="1:9" ht="12.75">
      <c r="A1745"/>
      <c r="B1745" s="7"/>
      <c r="C1745" s="31"/>
      <c r="D1745" s="31"/>
      <c r="E1745" s="43"/>
      <c r="F1745" s="43"/>
      <c r="G1745" s="106"/>
      <c r="H1745"/>
      <c r="I1745"/>
    </row>
    <row r="1746" spans="1:9" ht="12.75">
      <c r="A1746"/>
      <c r="B1746" s="7"/>
      <c r="C1746" s="31"/>
      <c r="D1746" s="31"/>
      <c r="E1746" s="43"/>
      <c r="F1746" s="43"/>
      <c r="G1746" s="106"/>
      <c r="H1746"/>
      <c r="I1746"/>
    </row>
    <row r="1747" spans="1:9" ht="12.75">
      <c r="A1747"/>
      <c r="B1747" s="7"/>
      <c r="C1747" s="31"/>
      <c r="D1747" s="31"/>
      <c r="E1747" s="43"/>
      <c r="F1747" s="43"/>
      <c r="G1747" s="106"/>
      <c r="H1747"/>
      <c r="I1747"/>
    </row>
    <row r="1748" spans="1:9" ht="12.75">
      <c r="A1748"/>
      <c r="B1748" s="7"/>
      <c r="C1748" s="31"/>
      <c r="D1748" s="31"/>
      <c r="E1748" s="43"/>
      <c r="F1748" s="43"/>
      <c r="G1748" s="106"/>
      <c r="H1748"/>
      <c r="I1748"/>
    </row>
    <row r="1749" spans="1:9" ht="12.75">
      <c r="A1749"/>
      <c r="B1749" s="7"/>
      <c r="C1749" s="31"/>
      <c r="D1749" s="31"/>
      <c r="E1749" s="43"/>
      <c r="F1749" s="43"/>
      <c r="G1749" s="106"/>
      <c r="H1749"/>
      <c r="I1749"/>
    </row>
    <row r="1750" spans="1:9" ht="12.75">
      <c r="A1750"/>
      <c r="B1750" s="7"/>
      <c r="C1750" s="31"/>
      <c r="D1750" s="31"/>
      <c r="E1750" s="43"/>
      <c r="F1750" s="43"/>
      <c r="G1750" s="106"/>
      <c r="H1750"/>
      <c r="I1750"/>
    </row>
    <row r="1751" spans="1:9" ht="12.75">
      <c r="A1751"/>
      <c r="B1751" s="7"/>
      <c r="C1751" s="31"/>
      <c r="D1751" s="31"/>
      <c r="E1751" s="43"/>
      <c r="F1751" s="43"/>
      <c r="G1751" s="106"/>
      <c r="H1751"/>
      <c r="I1751"/>
    </row>
    <row r="1752" spans="1:9" ht="12.75">
      <c r="A1752"/>
      <c r="B1752" s="7"/>
      <c r="C1752" s="31"/>
      <c r="D1752" s="31"/>
      <c r="E1752" s="43"/>
      <c r="F1752" s="43"/>
      <c r="G1752" s="106"/>
      <c r="H1752"/>
      <c r="I1752"/>
    </row>
    <row r="1753" spans="1:9" ht="12.75">
      <c r="A1753"/>
      <c r="B1753" s="7"/>
      <c r="C1753" s="31"/>
      <c r="D1753" s="31"/>
      <c r="E1753" s="43"/>
      <c r="F1753" s="43"/>
      <c r="G1753" s="106"/>
      <c r="H1753"/>
      <c r="I1753"/>
    </row>
    <row r="1754" spans="1:9" ht="12.75">
      <c r="A1754"/>
      <c r="B1754" s="7"/>
      <c r="C1754" s="31"/>
      <c r="D1754" s="31"/>
      <c r="E1754" s="43"/>
      <c r="F1754" s="43"/>
      <c r="G1754" s="106"/>
      <c r="H1754"/>
      <c r="I1754"/>
    </row>
    <row r="1755" spans="1:9" ht="12.75">
      <c r="A1755"/>
      <c r="B1755" s="7"/>
      <c r="C1755" s="31"/>
      <c r="D1755" s="31"/>
      <c r="E1755" s="43"/>
      <c r="F1755" s="43"/>
      <c r="G1755" s="106"/>
      <c r="H1755"/>
      <c r="I1755"/>
    </row>
    <row r="1756" spans="1:9" ht="12.75">
      <c r="A1756"/>
      <c r="B1756" s="7"/>
      <c r="C1756" s="31"/>
      <c r="D1756" s="31"/>
      <c r="E1756" s="43"/>
      <c r="F1756" s="43"/>
      <c r="G1756" s="106"/>
      <c r="H1756"/>
      <c r="I1756"/>
    </row>
    <row r="1757" spans="1:9" ht="12.75">
      <c r="A1757"/>
      <c r="B1757" s="7"/>
      <c r="C1757" s="31"/>
      <c r="D1757" s="31"/>
      <c r="E1757" s="43"/>
      <c r="F1757" s="43"/>
      <c r="G1757" s="106"/>
      <c r="H1757"/>
      <c r="I1757"/>
    </row>
    <row r="1758" spans="1:9" ht="12.75">
      <c r="A1758"/>
      <c r="B1758" s="7"/>
      <c r="C1758" s="31"/>
      <c r="D1758" s="31"/>
      <c r="E1758" s="43"/>
      <c r="F1758" s="43"/>
      <c r="G1758" s="106"/>
      <c r="H1758"/>
      <c r="I1758"/>
    </row>
    <row r="1759" spans="1:9" ht="12.75">
      <c r="A1759"/>
      <c r="B1759" s="7"/>
      <c r="C1759" s="31"/>
      <c r="D1759" s="31"/>
      <c r="E1759" s="43"/>
      <c r="F1759" s="43"/>
      <c r="G1759" s="106"/>
      <c r="H1759"/>
      <c r="I1759"/>
    </row>
    <row r="1760" spans="1:9" ht="12.75">
      <c r="A1760"/>
      <c r="B1760" s="7"/>
      <c r="C1760" s="31"/>
      <c r="D1760" s="31"/>
      <c r="E1760" s="43"/>
      <c r="F1760" s="43"/>
      <c r="G1760" s="106"/>
      <c r="H1760"/>
      <c r="I1760"/>
    </row>
    <row r="1761" spans="1:9" ht="12.75">
      <c r="A1761"/>
      <c r="B1761" s="7"/>
      <c r="C1761" s="31"/>
      <c r="D1761" s="31"/>
      <c r="E1761" s="43"/>
      <c r="F1761" s="43"/>
      <c r="G1761" s="106"/>
      <c r="H1761"/>
      <c r="I1761"/>
    </row>
    <row r="1762" spans="1:9" ht="12.75">
      <c r="A1762"/>
      <c r="B1762" s="7"/>
      <c r="C1762" s="31"/>
      <c r="D1762" s="31"/>
      <c r="E1762" s="43"/>
      <c r="F1762" s="43"/>
      <c r="G1762" s="106"/>
      <c r="H1762"/>
      <c r="I1762"/>
    </row>
    <row r="1763" spans="1:9" ht="12.75">
      <c r="A1763"/>
      <c r="B1763" s="7"/>
      <c r="C1763" s="31"/>
      <c r="D1763" s="31"/>
      <c r="E1763" s="43"/>
      <c r="F1763" s="43"/>
      <c r="G1763" s="106"/>
      <c r="H1763"/>
      <c r="I1763"/>
    </row>
    <row r="1764" spans="1:9" ht="12.75">
      <c r="A1764"/>
      <c r="B1764" s="7"/>
      <c r="C1764" s="31"/>
      <c r="D1764" s="31"/>
      <c r="E1764" s="43"/>
      <c r="F1764" s="43"/>
      <c r="G1764" s="106"/>
      <c r="H1764"/>
      <c r="I1764"/>
    </row>
    <row r="1765" spans="1:9" ht="12.75">
      <c r="A1765"/>
      <c r="B1765" s="7"/>
      <c r="C1765" s="31"/>
      <c r="D1765" s="31"/>
      <c r="E1765" s="43"/>
      <c r="F1765" s="43"/>
      <c r="G1765" s="106"/>
      <c r="H1765"/>
      <c r="I1765"/>
    </row>
    <row r="1766" spans="1:9" ht="12.75">
      <c r="A1766"/>
      <c r="B1766" s="7"/>
      <c r="C1766" s="31"/>
      <c r="D1766" s="31"/>
      <c r="E1766" s="43"/>
      <c r="F1766" s="43"/>
      <c r="G1766" s="106"/>
      <c r="H1766"/>
      <c r="I1766"/>
    </row>
    <row r="1767" spans="1:9" ht="12.75">
      <c r="A1767"/>
      <c r="B1767" s="7"/>
      <c r="C1767" s="31"/>
      <c r="D1767" s="31"/>
      <c r="E1767" s="43"/>
      <c r="F1767" s="43"/>
      <c r="G1767" s="106"/>
      <c r="H1767"/>
      <c r="I1767"/>
    </row>
    <row r="1768" spans="1:9" ht="12.75">
      <c r="A1768"/>
      <c r="B1768" s="7"/>
      <c r="C1768" s="31"/>
      <c r="D1768" s="31"/>
      <c r="E1768" s="43"/>
      <c r="F1768" s="43"/>
      <c r="G1768" s="106"/>
      <c r="H1768"/>
      <c r="I1768"/>
    </row>
    <row r="1769" spans="1:9" ht="12.75">
      <c r="A1769"/>
      <c r="B1769" s="7"/>
      <c r="C1769" s="31"/>
      <c r="D1769" s="31"/>
      <c r="E1769" s="43"/>
      <c r="F1769" s="43"/>
      <c r="G1769" s="106"/>
      <c r="H1769"/>
      <c r="I1769"/>
    </row>
    <row r="1770" spans="1:9" ht="12.75">
      <c r="A1770"/>
      <c r="B1770" s="7"/>
      <c r="C1770" s="31"/>
      <c r="D1770" s="31"/>
      <c r="E1770" s="43"/>
      <c r="F1770" s="43"/>
      <c r="G1770" s="106"/>
      <c r="H1770"/>
      <c r="I1770"/>
    </row>
    <row r="1771" spans="1:9" ht="12.75">
      <c r="A1771"/>
      <c r="B1771" s="7"/>
      <c r="C1771" s="31"/>
      <c r="D1771" s="31"/>
      <c r="E1771" s="43"/>
      <c r="F1771" s="43"/>
      <c r="G1771" s="106"/>
      <c r="H1771"/>
      <c r="I1771"/>
    </row>
    <row r="1772" spans="1:9" ht="12.75">
      <c r="A1772"/>
      <c r="B1772" s="7"/>
      <c r="C1772" s="31"/>
      <c r="D1772" s="31"/>
      <c r="E1772" s="43"/>
      <c r="F1772" s="43"/>
      <c r="G1772" s="106"/>
      <c r="H1772"/>
      <c r="I1772"/>
    </row>
    <row r="1773" spans="1:9" ht="12.75">
      <c r="A1773"/>
      <c r="B1773" s="7"/>
      <c r="C1773" s="31"/>
      <c r="D1773" s="31"/>
      <c r="E1773" s="43"/>
      <c r="F1773" s="43"/>
      <c r="G1773" s="106"/>
      <c r="H1773"/>
      <c r="I1773"/>
    </row>
    <row r="1774" spans="1:9" ht="12.75">
      <c r="A1774"/>
      <c r="B1774" s="7"/>
      <c r="C1774" s="31"/>
      <c r="D1774" s="31"/>
      <c r="E1774" s="43"/>
      <c r="F1774" s="43"/>
      <c r="G1774" s="106"/>
      <c r="H1774"/>
      <c r="I1774"/>
    </row>
    <row r="1775" spans="1:9" ht="12.75">
      <c r="A1775"/>
      <c r="B1775" s="7"/>
      <c r="C1775" s="31"/>
      <c r="D1775" s="31"/>
      <c r="E1775" s="43"/>
      <c r="F1775" s="43"/>
      <c r="G1775" s="106"/>
      <c r="H1775"/>
      <c r="I1775"/>
    </row>
    <row r="1776" spans="1:9" ht="12.75">
      <c r="A1776"/>
      <c r="B1776" s="7"/>
      <c r="C1776" s="31"/>
      <c r="D1776" s="31"/>
      <c r="E1776" s="43"/>
      <c r="F1776" s="43"/>
      <c r="G1776" s="106"/>
      <c r="H1776"/>
      <c r="I1776"/>
    </row>
    <row r="1777" spans="1:9" ht="12.75">
      <c r="A1777"/>
      <c r="B1777" s="7"/>
      <c r="C1777" s="31"/>
      <c r="D1777" s="31"/>
      <c r="E1777" s="43"/>
      <c r="F1777" s="43"/>
      <c r="G1777" s="106"/>
      <c r="H1777"/>
      <c r="I1777"/>
    </row>
    <row r="1778" spans="1:9" ht="12.75">
      <c r="A1778"/>
      <c r="B1778" s="7"/>
      <c r="C1778" s="31"/>
      <c r="D1778" s="31"/>
      <c r="E1778" s="43"/>
      <c r="F1778" s="43"/>
      <c r="G1778" s="106"/>
      <c r="H1778"/>
      <c r="I1778"/>
    </row>
    <row r="1779" spans="1:9" ht="12.75">
      <c r="A1779"/>
      <c r="B1779" s="7"/>
      <c r="C1779" s="31"/>
      <c r="D1779" s="31"/>
      <c r="E1779" s="43"/>
      <c r="F1779" s="43"/>
      <c r="G1779" s="106"/>
      <c r="H1779"/>
      <c r="I1779"/>
    </row>
    <row r="1780" spans="1:9" ht="12.75">
      <c r="A1780"/>
      <c r="B1780" s="7"/>
      <c r="C1780" s="31"/>
      <c r="D1780" s="31"/>
      <c r="E1780" s="43"/>
      <c r="F1780" s="43"/>
      <c r="G1780" s="106"/>
      <c r="H1780"/>
      <c r="I1780"/>
    </row>
    <row r="1781" spans="1:9" ht="12.75">
      <c r="A1781"/>
      <c r="B1781" s="7"/>
      <c r="C1781" s="31"/>
      <c r="D1781" s="31"/>
      <c r="E1781" s="43"/>
      <c r="F1781" s="43"/>
      <c r="G1781" s="106"/>
      <c r="H1781"/>
      <c r="I1781"/>
    </row>
    <row r="1782" spans="1:9" ht="12.75">
      <c r="A1782"/>
      <c r="B1782" s="7"/>
      <c r="C1782" s="31"/>
      <c r="D1782" s="31"/>
      <c r="E1782" s="43"/>
      <c r="F1782" s="43"/>
      <c r="G1782" s="106"/>
      <c r="H1782"/>
      <c r="I1782"/>
    </row>
    <row r="1783" spans="1:9" ht="12.75">
      <c r="A1783"/>
      <c r="B1783" s="7"/>
      <c r="C1783" s="31"/>
      <c r="D1783" s="31"/>
      <c r="E1783" s="43"/>
      <c r="F1783" s="43"/>
      <c r="G1783" s="106"/>
      <c r="H1783"/>
      <c r="I1783"/>
    </row>
    <row r="1784" spans="1:9" ht="12.75">
      <c r="A1784"/>
      <c r="B1784" s="7"/>
      <c r="C1784" s="31"/>
      <c r="D1784" s="31"/>
      <c r="E1784" s="43"/>
      <c r="F1784" s="43"/>
      <c r="G1784" s="106"/>
      <c r="H1784"/>
      <c r="I1784"/>
    </row>
    <row r="1785" spans="1:9" ht="12.75">
      <c r="A1785"/>
      <c r="B1785" s="7"/>
      <c r="C1785" s="31"/>
      <c r="D1785" s="31"/>
      <c r="E1785" s="43"/>
      <c r="F1785" s="43"/>
      <c r="G1785" s="106"/>
      <c r="H1785"/>
      <c r="I1785"/>
    </row>
    <row r="1786" spans="1:9" ht="12.75">
      <c r="A1786"/>
      <c r="B1786" s="7"/>
      <c r="C1786" s="31"/>
      <c r="D1786" s="31"/>
      <c r="E1786" s="43"/>
      <c r="F1786" s="43"/>
      <c r="G1786" s="106"/>
      <c r="H1786"/>
      <c r="I1786"/>
    </row>
    <row r="1787" spans="1:9" ht="12.75">
      <c r="A1787"/>
      <c r="B1787" s="7"/>
      <c r="C1787" s="31"/>
      <c r="D1787" s="31"/>
      <c r="E1787" s="43"/>
      <c r="F1787" s="43"/>
      <c r="G1787" s="106"/>
      <c r="H1787"/>
      <c r="I1787"/>
    </row>
    <row r="1788" spans="1:9" ht="12.75">
      <c r="A1788"/>
      <c r="B1788" s="7"/>
      <c r="C1788" s="31"/>
      <c r="D1788" s="31"/>
      <c r="E1788" s="43"/>
      <c r="F1788" s="43"/>
      <c r="G1788" s="106"/>
      <c r="H1788"/>
      <c r="I1788"/>
    </row>
    <row r="1789" spans="1:9" ht="12.75">
      <c r="A1789"/>
      <c r="B1789" s="7"/>
      <c r="C1789" s="31"/>
      <c r="D1789" s="31"/>
      <c r="E1789" s="43"/>
      <c r="F1789" s="43"/>
      <c r="G1789" s="106"/>
      <c r="H1789"/>
      <c r="I1789"/>
    </row>
    <row r="1790" spans="1:9" ht="12.75">
      <c r="A1790"/>
      <c r="B1790" s="7"/>
      <c r="C1790" s="31"/>
      <c r="D1790" s="31"/>
      <c r="E1790" s="43"/>
      <c r="F1790" s="43"/>
      <c r="G1790" s="106"/>
      <c r="H1790"/>
      <c r="I1790"/>
    </row>
    <row r="1791" spans="1:9" ht="12.75">
      <c r="A1791"/>
      <c r="B1791" s="7"/>
      <c r="C1791" s="31"/>
      <c r="D1791" s="31"/>
      <c r="E1791" s="43"/>
      <c r="F1791" s="43"/>
      <c r="G1791" s="106"/>
      <c r="H1791"/>
      <c r="I1791"/>
    </row>
    <row r="1792" spans="1:9" ht="12.75">
      <c r="A1792"/>
      <c r="B1792" s="7"/>
      <c r="C1792" s="31"/>
      <c r="D1792" s="31"/>
      <c r="E1792" s="43"/>
      <c r="F1792" s="43"/>
      <c r="G1792" s="106"/>
      <c r="H1792"/>
      <c r="I1792"/>
    </row>
    <row r="1793" spans="1:9" ht="12.75">
      <c r="A1793"/>
      <c r="B1793" s="7"/>
      <c r="C1793" s="31"/>
      <c r="D1793" s="31"/>
      <c r="E1793" s="43"/>
      <c r="F1793" s="43"/>
      <c r="G1793" s="106"/>
      <c r="H1793"/>
      <c r="I1793"/>
    </row>
    <row r="1794" spans="1:9" ht="12.75">
      <c r="A1794"/>
      <c r="B1794" s="7"/>
      <c r="C1794" s="31"/>
      <c r="D1794" s="31"/>
      <c r="E1794" s="43"/>
      <c r="F1794" s="43"/>
      <c r="G1794" s="106"/>
      <c r="H1794"/>
      <c r="I1794"/>
    </row>
    <row r="1795" spans="1:9" ht="12.75">
      <c r="A1795"/>
      <c r="B1795" s="7"/>
      <c r="C1795" s="31"/>
      <c r="D1795" s="31"/>
      <c r="E1795" s="43"/>
      <c r="F1795" s="43"/>
      <c r="G1795" s="106"/>
      <c r="H1795"/>
      <c r="I1795"/>
    </row>
    <row r="1796" spans="1:9" ht="12.75">
      <c r="A1796"/>
      <c r="B1796" s="7"/>
      <c r="C1796" s="31"/>
      <c r="D1796" s="31"/>
      <c r="E1796" s="43"/>
      <c r="F1796" s="43"/>
      <c r="G1796" s="106"/>
      <c r="H1796"/>
      <c r="I1796"/>
    </row>
    <row r="1797" spans="1:9" ht="12.75">
      <c r="A1797"/>
      <c r="B1797" s="7"/>
      <c r="C1797" s="31"/>
      <c r="D1797" s="31"/>
      <c r="E1797" s="43"/>
      <c r="F1797" s="43"/>
      <c r="G1797" s="106"/>
      <c r="H1797"/>
      <c r="I1797"/>
    </row>
    <row r="1798" spans="1:9" ht="12.75">
      <c r="A1798"/>
      <c r="B1798" s="7"/>
      <c r="C1798" s="31"/>
      <c r="D1798" s="31"/>
      <c r="E1798" s="43"/>
      <c r="F1798" s="43"/>
      <c r="G1798" s="106"/>
      <c r="H1798"/>
      <c r="I1798"/>
    </row>
    <row r="1799" spans="1:9" ht="12.75">
      <c r="A1799"/>
      <c r="B1799" s="7"/>
      <c r="C1799" s="31"/>
      <c r="D1799" s="31"/>
      <c r="E1799" s="43"/>
      <c r="F1799" s="43"/>
      <c r="G1799" s="106"/>
      <c r="H1799"/>
      <c r="I1799"/>
    </row>
    <row r="1800" spans="1:9" ht="12.75">
      <c r="A1800"/>
      <c r="B1800" s="7"/>
      <c r="C1800" s="31"/>
      <c r="D1800" s="31"/>
      <c r="E1800" s="43"/>
      <c r="F1800" s="43"/>
      <c r="G1800" s="106"/>
      <c r="H1800"/>
      <c r="I1800"/>
    </row>
    <row r="1801" spans="1:9" ht="12.75">
      <c r="A1801"/>
      <c r="B1801" s="7"/>
      <c r="C1801" s="31"/>
      <c r="D1801" s="31"/>
      <c r="E1801" s="43"/>
      <c r="F1801" s="43"/>
      <c r="G1801" s="106"/>
      <c r="H1801"/>
      <c r="I1801"/>
    </row>
    <row r="1802" spans="1:9" ht="12.75">
      <c r="A1802"/>
      <c r="B1802" s="7"/>
      <c r="C1802" s="31"/>
      <c r="D1802" s="31"/>
      <c r="E1802" s="43"/>
      <c r="F1802" s="43"/>
      <c r="G1802" s="106"/>
      <c r="H1802"/>
      <c r="I1802"/>
    </row>
    <row r="1803" spans="1:9" ht="12.75">
      <c r="A1803"/>
      <c r="B1803" s="7"/>
      <c r="C1803" s="31"/>
      <c r="D1803" s="31"/>
      <c r="E1803" s="43"/>
      <c r="F1803" s="43"/>
      <c r="G1803" s="106"/>
      <c r="H1803"/>
      <c r="I1803"/>
    </row>
    <row r="1804" spans="1:9" ht="12.75">
      <c r="A1804"/>
      <c r="B1804" s="7"/>
      <c r="C1804" s="31"/>
      <c r="D1804" s="31"/>
      <c r="E1804" s="43"/>
      <c r="F1804" s="43"/>
      <c r="G1804" s="106"/>
      <c r="H1804"/>
      <c r="I1804"/>
    </row>
    <row r="1805" spans="1:9" ht="12.75">
      <c r="A1805"/>
      <c r="B1805" s="7"/>
      <c r="C1805" s="31"/>
      <c r="D1805" s="31"/>
      <c r="E1805" s="43"/>
      <c r="F1805" s="43"/>
      <c r="G1805" s="106"/>
      <c r="H1805"/>
      <c r="I1805"/>
    </row>
    <row r="1806" spans="1:9" ht="12.75">
      <c r="A1806"/>
      <c r="B1806" s="7"/>
      <c r="C1806" s="31"/>
      <c r="D1806" s="31"/>
      <c r="E1806" s="43"/>
      <c r="F1806" s="43"/>
      <c r="G1806" s="106"/>
      <c r="H1806"/>
      <c r="I1806"/>
    </row>
    <row r="1807" spans="1:9" ht="12.75">
      <c r="A1807"/>
      <c r="B1807" s="7"/>
      <c r="C1807" s="31"/>
      <c r="D1807" s="31"/>
      <c r="E1807" s="43"/>
      <c r="F1807" s="43"/>
      <c r="G1807" s="106"/>
      <c r="H1807"/>
      <c r="I1807"/>
    </row>
    <row r="1808" spans="1:9" ht="12.75">
      <c r="A1808"/>
      <c r="B1808" s="7"/>
      <c r="C1808" s="31"/>
      <c r="D1808" s="31"/>
      <c r="E1808" s="43"/>
      <c r="F1808" s="43"/>
      <c r="G1808" s="106"/>
      <c r="H1808"/>
      <c r="I1808"/>
    </row>
    <row r="1809" spans="1:9" ht="12.75">
      <c r="A1809"/>
      <c r="B1809" s="7"/>
      <c r="C1809" s="31"/>
      <c r="D1809" s="31"/>
      <c r="E1809" s="43"/>
      <c r="F1809" s="43"/>
      <c r="G1809" s="106"/>
      <c r="H1809"/>
      <c r="I1809"/>
    </row>
    <row r="1810" spans="1:9" ht="12.75">
      <c r="A1810"/>
      <c r="B1810" s="7"/>
      <c r="C1810" s="31"/>
      <c r="D1810" s="31"/>
      <c r="E1810" s="43"/>
      <c r="F1810" s="43"/>
      <c r="G1810" s="106"/>
      <c r="H1810"/>
      <c r="I1810"/>
    </row>
    <row r="1811" spans="1:9" ht="12.75">
      <c r="A1811"/>
      <c r="B1811" s="7"/>
      <c r="C1811" s="31"/>
      <c r="D1811" s="31"/>
      <c r="E1811" s="43"/>
      <c r="F1811" s="43"/>
      <c r="G1811" s="106"/>
      <c r="H1811"/>
      <c r="I1811"/>
    </row>
    <row r="1812" spans="1:9" ht="12.75">
      <c r="A1812"/>
      <c r="B1812" s="7"/>
      <c r="C1812" s="31"/>
      <c r="D1812" s="31"/>
      <c r="E1812" s="43"/>
      <c r="F1812" s="43"/>
      <c r="G1812" s="106"/>
      <c r="H1812"/>
      <c r="I1812"/>
    </row>
    <row r="1813" spans="1:9" ht="12.75">
      <c r="A1813"/>
      <c r="B1813" s="7"/>
      <c r="C1813" s="31"/>
      <c r="D1813" s="31"/>
      <c r="E1813" s="43"/>
      <c r="F1813" s="43"/>
      <c r="G1813" s="106"/>
      <c r="H1813"/>
      <c r="I1813"/>
    </row>
    <row r="1814" spans="1:9" ht="12.75">
      <c r="A1814"/>
      <c r="B1814" s="7"/>
      <c r="C1814" s="31"/>
      <c r="D1814" s="31"/>
      <c r="E1814" s="43"/>
      <c r="F1814" s="43"/>
      <c r="G1814" s="106"/>
      <c r="H1814"/>
      <c r="I1814"/>
    </row>
    <row r="1815" spans="1:9" ht="12.75">
      <c r="A1815"/>
      <c r="B1815" s="7"/>
      <c r="C1815" s="31"/>
      <c r="D1815" s="31"/>
      <c r="E1815" s="43"/>
      <c r="F1815" s="43"/>
      <c r="G1815" s="106"/>
      <c r="H1815"/>
      <c r="I1815"/>
    </row>
    <row r="1816" spans="1:9" ht="12.75">
      <c r="A1816"/>
      <c r="B1816" s="7"/>
      <c r="C1816" s="31"/>
      <c r="D1816" s="31"/>
      <c r="E1816" s="43"/>
      <c r="F1816" s="43"/>
      <c r="G1816" s="106"/>
      <c r="H1816"/>
      <c r="I1816"/>
    </row>
    <row r="1817" spans="1:9" ht="12.75">
      <c r="A1817"/>
      <c r="B1817" s="7"/>
      <c r="C1817" s="31"/>
      <c r="D1817" s="31"/>
      <c r="E1817" s="43"/>
      <c r="F1817" s="43"/>
      <c r="G1817" s="106"/>
      <c r="H1817"/>
      <c r="I1817"/>
    </row>
    <row r="1818" spans="1:9" ht="12.75">
      <c r="A1818"/>
      <c r="B1818" s="7"/>
      <c r="C1818" s="31"/>
      <c r="D1818" s="31"/>
      <c r="E1818" s="43"/>
      <c r="F1818" s="43"/>
      <c r="G1818" s="106"/>
      <c r="H1818"/>
      <c r="I1818"/>
    </row>
    <row r="1819" spans="1:9" ht="12.75">
      <c r="A1819"/>
      <c r="B1819" s="7"/>
      <c r="C1819" s="31"/>
      <c r="D1819" s="31"/>
      <c r="E1819" s="43"/>
      <c r="F1819" s="43"/>
      <c r="G1819" s="106"/>
      <c r="H1819"/>
      <c r="I1819"/>
    </row>
    <row r="1820" spans="1:9" ht="12.75">
      <c r="A1820"/>
      <c r="B1820" s="7"/>
      <c r="C1820" s="31"/>
      <c r="D1820" s="31"/>
      <c r="E1820" s="43"/>
      <c r="F1820" s="43"/>
      <c r="G1820" s="106"/>
      <c r="H1820"/>
      <c r="I1820"/>
    </row>
    <row r="1821" spans="1:9" ht="12.75">
      <c r="A1821"/>
      <c r="B1821" s="7"/>
      <c r="C1821" s="31"/>
      <c r="D1821" s="31"/>
      <c r="E1821" s="43"/>
      <c r="F1821" s="43"/>
      <c r="G1821" s="106"/>
      <c r="H1821"/>
      <c r="I1821"/>
    </row>
    <row r="1822" spans="1:9" ht="12.75">
      <c r="A1822"/>
      <c r="B1822" s="7"/>
      <c r="C1822" s="31"/>
      <c r="D1822" s="31"/>
      <c r="E1822" s="43"/>
      <c r="F1822" s="43"/>
      <c r="G1822" s="106"/>
      <c r="H1822"/>
      <c r="I1822"/>
    </row>
    <row r="1823" spans="1:9" ht="12.75">
      <c r="A1823"/>
      <c r="B1823" s="7"/>
      <c r="C1823" s="31"/>
      <c r="D1823" s="31"/>
      <c r="E1823" s="43"/>
      <c r="F1823" s="43"/>
      <c r="G1823" s="106"/>
      <c r="H1823"/>
      <c r="I1823"/>
    </row>
    <row r="1824" spans="1:9" ht="12.75">
      <c r="A1824"/>
      <c r="B1824" s="7"/>
      <c r="C1824" s="31"/>
      <c r="D1824" s="31"/>
      <c r="E1824" s="43"/>
      <c r="F1824" s="43"/>
      <c r="G1824" s="106"/>
      <c r="H1824"/>
      <c r="I1824"/>
    </row>
    <row r="1825" spans="1:9" ht="12.75">
      <c r="A1825"/>
      <c r="B1825" s="7"/>
      <c r="C1825" s="31"/>
      <c r="D1825" s="31"/>
      <c r="E1825" s="43"/>
      <c r="F1825" s="43"/>
      <c r="G1825" s="106"/>
      <c r="H1825"/>
      <c r="I1825"/>
    </row>
    <row r="1826" spans="1:9" ht="12.75">
      <c r="A1826"/>
      <c r="B1826" s="7"/>
      <c r="C1826" s="31"/>
      <c r="D1826" s="31"/>
      <c r="E1826" s="43"/>
      <c r="F1826" s="43"/>
      <c r="G1826" s="106"/>
      <c r="H1826"/>
      <c r="I1826"/>
    </row>
    <row r="1827" spans="1:9" ht="12.75">
      <c r="A1827"/>
      <c r="B1827" s="7"/>
      <c r="C1827" s="31"/>
      <c r="D1827" s="31"/>
      <c r="E1827" s="43"/>
      <c r="F1827" s="43"/>
      <c r="G1827" s="106"/>
      <c r="H1827"/>
      <c r="I1827"/>
    </row>
    <row r="1828" spans="1:9" ht="12.75">
      <c r="A1828"/>
      <c r="B1828" s="7"/>
      <c r="C1828" s="31"/>
      <c r="D1828" s="31"/>
      <c r="E1828" s="43"/>
      <c r="F1828" s="43"/>
      <c r="G1828" s="106"/>
      <c r="H1828"/>
      <c r="I1828"/>
    </row>
    <row r="1829" spans="1:9" ht="12.75">
      <c r="A1829"/>
      <c r="B1829" s="7"/>
      <c r="C1829" s="31"/>
      <c r="D1829" s="31"/>
      <c r="E1829" s="43"/>
      <c r="F1829" s="43"/>
      <c r="G1829" s="106"/>
      <c r="H1829"/>
      <c r="I1829"/>
    </row>
    <row r="1830" spans="1:9" ht="12.75">
      <c r="A1830"/>
      <c r="B1830" s="7"/>
      <c r="C1830" s="31"/>
      <c r="D1830" s="31"/>
      <c r="E1830" s="43"/>
      <c r="F1830" s="43"/>
      <c r="G1830" s="106"/>
      <c r="H1830"/>
      <c r="I1830"/>
    </row>
    <row r="1831" spans="1:9" ht="12.75">
      <c r="A1831"/>
      <c r="B1831" s="7"/>
      <c r="C1831" s="31"/>
      <c r="D1831" s="31"/>
      <c r="E1831" s="43"/>
      <c r="F1831" s="43"/>
      <c r="G1831" s="106"/>
      <c r="H1831"/>
      <c r="I1831"/>
    </row>
    <row r="1832" spans="1:9" ht="12.75">
      <c r="A1832"/>
      <c r="B1832" s="7"/>
      <c r="C1832" s="31"/>
      <c r="D1832" s="31"/>
      <c r="E1832" s="43"/>
      <c r="F1832" s="43"/>
      <c r="G1832" s="106"/>
      <c r="H1832"/>
      <c r="I1832"/>
    </row>
    <row r="1833" spans="1:9" ht="12.75">
      <c r="A1833"/>
      <c r="B1833" s="7"/>
      <c r="C1833" s="31"/>
      <c r="D1833" s="31"/>
      <c r="E1833" s="43"/>
      <c r="F1833" s="43"/>
      <c r="G1833" s="106"/>
      <c r="H1833"/>
      <c r="I1833"/>
    </row>
    <row r="1834" spans="1:9" ht="12.75">
      <c r="A1834"/>
      <c r="B1834" s="7"/>
      <c r="C1834" s="31"/>
      <c r="D1834" s="31"/>
      <c r="E1834" s="43"/>
      <c r="F1834" s="43"/>
      <c r="G1834" s="106"/>
      <c r="H1834"/>
      <c r="I1834"/>
    </row>
    <row r="1835" spans="1:9" ht="12.75">
      <c r="A1835"/>
      <c r="B1835" s="7"/>
      <c r="C1835" s="31"/>
      <c r="D1835" s="31"/>
      <c r="E1835" s="43"/>
      <c r="F1835" s="43"/>
      <c r="G1835" s="106"/>
      <c r="H1835"/>
      <c r="I1835"/>
    </row>
    <row r="1836" spans="1:9" ht="12.75">
      <c r="A1836"/>
      <c r="B1836" s="7"/>
      <c r="C1836" s="31"/>
      <c r="D1836" s="31"/>
      <c r="E1836" s="43"/>
      <c r="F1836" s="43"/>
      <c r="G1836" s="106"/>
      <c r="H1836"/>
      <c r="I1836"/>
    </row>
    <row r="1837" spans="1:9" ht="12.75">
      <c r="A1837"/>
      <c r="B1837" s="7"/>
      <c r="C1837" s="31"/>
      <c r="D1837" s="31"/>
      <c r="E1837" s="43"/>
      <c r="F1837" s="43"/>
      <c r="G1837" s="106"/>
      <c r="H1837"/>
      <c r="I1837"/>
    </row>
    <row r="1838" spans="1:9" ht="12.75">
      <c r="A1838"/>
      <c r="B1838" s="7"/>
      <c r="C1838" s="31"/>
      <c r="D1838" s="31"/>
      <c r="E1838" s="43"/>
      <c r="F1838" s="43"/>
      <c r="G1838" s="106"/>
      <c r="H1838"/>
      <c r="I1838"/>
    </row>
    <row r="1839" spans="1:9" ht="12.75">
      <c r="A1839"/>
      <c r="B1839" s="7"/>
      <c r="C1839" s="31"/>
      <c r="D1839" s="31"/>
      <c r="E1839" s="43"/>
      <c r="F1839" s="43"/>
      <c r="G1839" s="106"/>
      <c r="H1839"/>
      <c r="I1839"/>
    </row>
    <row r="1840" spans="1:9" ht="12.75">
      <c r="A1840"/>
      <c r="B1840" s="7"/>
      <c r="C1840" s="31"/>
      <c r="D1840" s="31"/>
      <c r="E1840" s="43"/>
      <c r="F1840" s="43"/>
      <c r="G1840" s="106"/>
      <c r="H1840"/>
      <c r="I1840"/>
    </row>
    <row r="1841" spans="1:9" ht="12.75">
      <c r="A1841"/>
      <c r="B1841" s="7"/>
      <c r="C1841" s="31"/>
      <c r="D1841" s="31"/>
      <c r="E1841" s="43"/>
      <c r="F1841" s="43"/>
      <c r="G1841" s="106"/>
      <c r="H1841"/>
      <c r="I1841"/>
    </row>
    <row r="1842" spans="1:9" ht="12.75">
      <c r="A1842"/>
      <c r="B1842" s="7"/>
      <c r="C1842" s="31"/>
      <c r="D1842" s="31"/>
      <c r="E1842" s="43"/>
      <c r="F1842" s="43"/>
      <c r="G1842" s="106"/>
      <c r="H1842"/>
      <c r="I1842"/>
    </row>
    <row r="1843" spans="1:9" ht="12.75">
      <c r="A1843"/>
      <c r="B1843" s="7"/>
      <c r="C1843" s="31"/>
      <c r="D1843" s="31"/>
      <c r="E1843" s="43"/>
      <c r="F1843" s="43"/>
      <c r="G1843" s="106"/>
      <c r="H1843"/>
      <c r="I1843"/>
    </row>
    <row r="1844" spans="1:9" ht="12.75">
      <c r="A1844"/>
      <c r="B1844" s="7"/>
      <c r="C1844" s="31"/>
      <c r="D1844" s="31"/>
      <c r="E1844" s="43"/>
      <c r="F1844" s="43"/>
      <c r="G1844" s="106"/>
      <c r="H1844"/>
      <c r="I1844"/>
    </row>
    <row r="1845" spans="1:9" ht="12.75">
      <c r="A1845"/>
      <c r="B1845" s="7"/>
      <c r="C1845" s="31"/>
      <c r="D1845" s="31"/>
      <c r="E1845" s="43"/>
      <c r="F1845" s="43"/>
      <c r="G1845" s="106"/>
      <c r="H1845"/>
      <c r="I1845"/>
    </row>
    <row r="1846" spans="1:9" ht="12.75">
      <c r="A1846"/>
      <c r="B1846" s="7"/>
      <c r="C1846" s="31"/>
      <c r="D1846" s="31"/>
      <c r="E1846" s="43"/>
      <c r="F1846" s="43"/>
      <c r="G1846" s="106"/>
      <c r="H1846"/>
      <c r="I1846"/>
    </row>
    <row r="1847" spans="1:9" ht="12.75">
      <c r="A1847"/>
      <c r="B1847" s="7"/>
      <c r="C1847" s="31"/>
      <c r="D1847" s="31"/>
      <c r="E1847" s="43"/>
      <c r="F1847" s="43"/>
      <c r="G1847" s="106"/>
      <c r="H1847"/>
      <c r="I1847"/>
    </row>
    <row r="1848" spans="1:9" ht="12.75">
      <c r="A1848"/>
      <c r="B1848" s="7"/>
      <c r="C1848" s="31"/>
      <c r="D1848" s="31"/>
      <c r="E1848" s="43"/>
      <c r="F1848" s="43"/>
      <c r="G1848" s="106"/>
      <c r="H1848"/>
      <c r="I1848"/>
    </row>
    <row r="1849" spans="1:9" ht="12.75">
      <c r="A1849"/>
      <c r="B1849" s="7"/>
      <c r="C1849" s="31"/>
      <c r="D1849" s="31"/>
      <c r="E1849" s="43"/>
      <c r="F1849" s="43"/>
      <c r="G1849" s="106"/>
      <c r="H1849"/>
      <c r="I1849"/>
    </row>
    <row r="1850" spans="1:9" ht="12.75">
      <c r="A1850"/>
      <c r="B1850" s="7"/>
      <c r="C1850" s="31"/>
      <c r="D1850" s="31"/>
      <c r="E1850" s="43"/>
      <c r="F1850" s="43"/>
      <c r="G1850" s="106"/>
      <c r="H1850"/>
      <c r="I1850"/>
    </row>
    <row r="1851" spans="1:9" ht="12.75">
      <c r="A1851"/>
      <c r="B1851" s="7"/>
      <c r="C1851" s="31"/>
      <c r="D1851" s="31"/>
      <c r="E1851" s="43"/>
      <c r="F1851" s="43"/>
      <c r="G1851" s="106"/>
      <c r="H1851"/>
      <c r="I1851"/>
    </row>
    <row r="1852" spans="1:9" ht="12.75">
      <c r="A1852"/>
      <c r="B1852" s="7"/>
      <c r="C1852" s="31"/>
      <c r="D1852" s="31"/>
      <c r="E1852" s="43"/>
      <c r="F1852" s="43"/>
      <c r="G1852" s="106"/>
      <c r="H1852"/>
      <c r="I1852"/>
    </row>
    <row r="1853" spans="1:9" ht="12.75">
      <c r="A1853"/>
      <c r="B1853" s="7"/>
      <c r="C1853" s="31"/>
      <c r="D1853" s="31"/>
      <c r="E1853" s="43"/>
      <c r="F1853" s="43"/>
      <c r="G1853" s="106"/>
      <c r="H1853"/>
      <c r="I1853"/>
    </row>
    <row r="1854" spans="1:9" ht="12.75">
      <c r="A1854"/>
      <c r="B1854" s="7"/>
      <c r="C1854" s="31"/>
      <c r="D1854" s="31"/>
      <c r="E1854" s="43"/>
      <c r="F1854" s="43"/>
      <c r="G1854" s="106"/>
      <c r="H1854"/>
      <c r="I1854"/>
    </row>
    <row r="1855" spans="1:9" ht="12.75">
      <c r="A1855"/>
      <c r="B1855" s="7"/>
      <c r="C1855" s="31"/>
      <c r="D1855" s="31"/>
      <c r="E1855" s="43"/>
      <c r="F1855" s="43"/>
      <c r="G1855" s="106"/>
      <c r="H1855"/>
      <c r="I1855"/>
    </row>
    <row r="1856" spans="1:9" ht="12.75">
      <c r="A1856"/>
      <c r="B1856" s="7"/>
      <c r="C1856" s="31"/>
      <c r="D1856" s="31"/>
      <c r="E1856" s="43"/>
      <c r="F1856" s="43"/>
      <c r="G1856" s="106"/>
      <c r="H1856"/>
      <c r="I1856"/>
    </row>
    <row r="1857" spans="1:9" ht="12.75">
      <c r="A1857"/>
      <c r="B1857" s="7"/>
      <c r="C1857" s="31"/>
      <c r="D1857" s="31"/>
      <c r="E1857" s="43"/>
      <c r="F1857" s="43"/>
      <c r="G1857" s="106"/>
      <c r="H1857"/>
      <c r="I1857"/>
    </row>
    <row r="1858" spans="1:9" ht="12.75">
      <c r="A1858"/>
      <c r="B1858" s="7"/>
      <c r="C1858" s="31"/>
      <c r="D1858" s="31"/>
      <c r="E1858" s="43"/>
      <c r="F1858" s="43"/>
      <c r="G1858" s="106"/>
      <c r="H1858"/>
      <c r="I1858"/>
    </row>
    <row r="1859" spans="1:9" ht="12.75">
      <c r="A1859"/>
      <c r="B1859" s="7"/>
      <c r="C1859" s="31"/>
      <c r="D1859" s="31"/>
      <c r="E1859" s="43"/>
      <c r="F1859" s="43"/>
      <c r="G1859" s="106"/>
      <c r="H1859"/>
      <c r="I1859"/>
    </row>
    <row r="1860" spans="1:9" ht="12.75">
      <c r="A1860"/>
      <c r="B1860" s="7"/>
      <c r="C1860" s="31"/>
      <c r="D1860" s="31"/>
      <c r="E1860" s="43"/>
      <c r="F1860" s="43"/>
      <c r="G1860" s="106"/>
      <c r="H1860"/>
      <c r="I1860"/>
    </row>
    <row r="1861" spans="1:9" ht="12.75">
      <c r="A1861"/>
      <c r="B1861" s="7"/>
      <c r="C1861" s="31"/>
      <c r="D1861" s="31"/>
      <c r="E1861" s="43"/>
      <c r="F1861" s="43"/>
      <c r="G1861" s="106"/>
      <c r="H1861"/>
      <c r="I1861"/>
    </row>
    <row r="1862" spans="1:9" ht="12.75">
      <c r="A1862"/>
      <c r="B1862" s="7"/>
      <c r="C1862" s="31"/>
      <c r="D1862" s="31"/>
      <c r="E1862" s="43"/>
      <c r="F1862" s="43"/>
      <c r="G1862" s="106"/>
      <c r="H1862"/>
      <c r="I1862"/>
    </row>
    <row r="1863" spans="1:9" ht="12.75">
      <c r="A1863"/>
      <c r="B1863" s="7"/>
      <c r="C1863" s="31"/>
      <c r="D1863" s="31"/>
      <c r="E1863" s="43"/>
      <c r="F1863" s="43"/>
      <c r="G1863" s="106"/>
      <c r="H1863"/>
      <c r="I1863"/>
    </row>
    <row r="1864" spans="1:9" ht="12.75">
      <c r="A1864"/>
      <c r="B1864" s="7"/>
      <c r="C1864" s="31"/>
      <c r="D1864" s="31"/>
      <c r="E1864" s="43"/>
      <c r="F1864" s="43"/>
      <c r="G1864" s="106"/>
      <c r="H1864"/>
      <c r="I1864"/>
    </row>
    <row r="1865" spans="1:9" ht="12.75">
      <c r="A1865"/>
      <c r="B1865" s="7"/>
      <c r="C1865" s="31"/>
      <c r="D1865" s="31"/>
      <c r="E1865" s="43"/>
      <c r="F1865" s="43"/>
      <c r="G1865" s="106"/>
      <c r="H1865"/>
      <c r="I1865"/>
    </row>
    <row r="1866" spans="1:9" ht="12.75">
      <c r="A1866"/>
      <c r="B1866" s="7"/>
      <c r="C1866" s="31"/>
      <c r="D1866" s="31"/>
      <c r="E1866" s="43"/>
      <c r="F1866" s="43"/>
      <c r="G1866" s="106"/>
      <c r="H1866"/>
      <c r="I1866"/>
    </row>
    <row r="1867" spans="1:9" ht="12.75">
      <c r="A1867"/>
      <c r="B1867" s="7"/>
      <c r="C1867" s="31"/>
      <c r="D1867" s="31"/>
      <c r="E1867" s="43"/>
      <c r="F1867" s="43"/>
      <c r="G1867" s="106"/>
      <c r="H1867"/>
      <c r="I1867"/>
    </row>
    <row r="1868" spans="1:9" ht="12.75">
      <c r="A1868"/>
      <c r="B1868" s="7"/>
      <c r="C1868" s="31"/>
      <c r="D1868" s="31"/>
      <c r="E1868" s="43"/>
      <c r="F1868" s="43"/>
      <c r="G1868" s="106"/>
      <c r="H1868"/>
      <c r="I1868"/>
    </row>
    <row r="1869" spans="1:9" ht="12.75">
      <c r="A1869"/>
      <c r="B1869" s="7"/>
      <c r="C1869" s="31"/>
      <c r="D1869" s="31"/>
      <c r="E1869" s="43"/>
      <c r="F1869" s="43"/>
      <c r="G1869" s="106"/>
      <c r="H1869"/>
      <c r="I1869"/>
    </row>
    <row r="1870" spans="1:9" ht="12.75">
      <c r="A1870"/>
      <c r="B1870" s="7"/>
      <c r="C1870" s="31"/>
      <c r="D1870" s="31"/>
      <c r="E1870" s="43"/>
      <c r="F1870" s="43"/>
      <c r="G1870" s="106"/>
      <c r="H1870"/>
      <c r="I1870"/>
    </row>
    <row r="1871" spans="1:9" ht="12.75">
      <c r="A1871"/>
      <c r="B1871" s="7"/>
      <c r="C1871" s="31"/>
      <c r="D1871" s="31"/>
      <c r="E1871" s="43"/>
      <c r="F1871" s="43"/>
      <c r="G1871" s="106"/>
      <c r="H1871"/>
      <c r="I1871"/>
    </row>
    <row r="1872" spans="1:9" ht="12.75">
      <c r="A1872"/>
      <c r="B1872" s="7"/>
      <c r="C1872" s="31"/>
      <c r="D1872" s="31"/>
      <c r="E1872" s="43"/>
      <c r="F1872" s="43"/>
      <c r="G1872" s="106"/>
      <c r="H1872"/>
      <c r="I1872"/>
    </row>
    <row r="1873" spans="1:9" ht="12.75">
      <c r="A1873"/>
      <c r="B1873" s="7"/>
      <c r="C1873" s="31"/>
      <c r="D1873" s="31"/>
      <c r="E1873" s="43"/>
      <c r="F1873" s="43"/>
      <c r="G1873" s="106"/>
      <c r="H1873"/>
      <c r="I1873"/>
    </row>
    <row r="1874" spans="1:9" ht="12.75">
      <c r="A1874"/>
      <c r="B1874" s="7"/>
      <c r="C1874" s="31"/>
      <c r="D1874" s="31"/>
      <c r="E1874" s="43"/>
      <c r="F1874" s="43"/>
      <c r="G1874" s="106"/>
      <c r="H1874"/>
      <c r="I1874"/>
    </row>
    <row r="1875" spans="1:9" ht="12.75">
      <c r="A1875"/>
      <c r="B1875" s="7"/>
      <c r="C1875" s="31"/>
      <c r="D1875" s="31"/>
      <c r="E1875" s="43"/>
      <c r="F1875" s="43"/>
      <c r="G1875" s="106"/>
      <c r="H1875"/>
      <c r="I1875"/>
    </row>
    <row r="1876" spans="1:9" ht="12.75">
      <c r="A1876"/>
      <c r="B1876" s="7"/>
      <c r="C1876" s="31"/>
      <c r="D1876" s="31"/>
      <c r="E1876" s="43"/>
      <c r="F1876" s="43"/>
      <c r="G1876" s="106"/>
      <c r="H1876"/>
      <c r="I1876"/>
    </row>
    <row r="1877" spans="1:9" ht="12.75">
      <c r="A1877"/>
      <c r="B1877" s="7"/>
      <c r="C1877" s="31"/>
      <c r="D1877" s="31"/>
      <c r="E1877" s="43"/>
      <c r="F1877" s="43"/>
      <c r="G1877" s="106"/>
      <c r="H1877"/>
      <c r="I1877"/>
    </row>
    <row r="1878" spans="1:9" ht="12.75">
      <c r="A1878"/>
      <c r="B1878" s="7"/>
      <c r="C1878" s="31"/>
      <c r="D1878" s="31"/>
      <c r="E1878" s="43"/>
      <c r="F1878" s="43"/>
      <c r="G1878" s="106"/>
      <c r="H1878"/>
      <c r="I1878"/>
    </row>
    <row r="1879" spans="1:9" ht="12.75">
      <c r="A1879"/>
      <c r="B1879" s="7"/>
      <c r="C1879" s="31"/>
      <c r="D1879" s="31"/>
      <c r="E1879" s="43"/>
      <c r="F1879" s="43"/>
      <c r="G1879" s="106"/>
      <c r="H1879"/>
      <c r="I1879"/>
    </row>
    <row r="1880" spans="1:9" ht="12.75">
      <c r="A1880"/>
      <c r="B1880" s="7"/>
      <c r="C1880" s="31"/>
      <c r="D1880" s="31"/>
      <c r="E1880" s="43"/>
      <c r="F1880" s="43"/>
      <c r="G1880" s="106"/>
      <c r="H1880"/>
      <c r="I1880"/>
    </row>
    <row r="1881" spans="1:9" ht="12.75">
      <c r="A1881"/>
      <c r="B1881" s="7"/>
      <c r="C1881" s="31"/>
      <c r="D1881" s="31"/>
      <c r="E1881" s="43"/>
      <c r="F1881" s="43"/>
      <c r="G1881" s="106"/>
      <c r="H1881"/>
      <c r="I1881"/>
    </row>
    <row r="1882" spans="1:9" ht="12.75">
      <c r="A1882"/>
      <c r="B1882" s="7"/>
      <c r="C1882" s="31"/>
      <c r="D1882" s="31"/>
      <c r="E1882" s="43"/>
      <c r="F1882" s="43"/>
      <c r="G1882" s="106"/>
      <c r="H1882"/>
      <c r="I1882"/>
    </row>
    <row r="1883" spans="1:9" ht="12.75">
      <c r="A1883"/>
      <c r="B1883" s="7"/>
      <c r="C1883" s="31"/>
      <c r="D1883" s="31"/>
      <c r="E1883" s="43"/>
      <c r="F1883" s="43"/>
      <c r="G1883" s="106"/>
      <c r="H1883"/>
      <c r="I1883"/>
    </row>
    <row r="1884" spans="1:9" ht="12.75">
      <c r="A1884"/>
      <c r="B1884" s="7"/>
      <c r="C1884" s="31"/>
      <c r="D1884" s="31"/>
      <c r="E1884" s="43"/>
      <c r="F1884" s="43"/>
      <c r="G1884" s="106"/>
      <c r="H1884"/>
      <c r="I1884"/>
    </row>
    <row r="1885" spans="1:9" ht="12.75">
      <c r="A1885"/>
      <c r="B1885" s="7"/>
      <c r="C1885" s="31"/>
      <c r="D1885" s="31"/>
      <c r="E1885" s="43"/>
      <c r="F1885" s="43"/>
      <c r="G1885" s="106"/>
      <c r="H1885"/>
      <c r="I1885"/>
    </row>
    <row r="1886" spans="1:9" ht="12.75">
      <c r="A1886"/>
      <c r="B1886" s="7"/>
      <c r="C1886" s="31"/>
      <c r="D1886" s="31"/>
      <c r="E1886" s="43"/>
      <c r="F1886" s="43"/>
      <c r="G1886" s="106"/>
      <c r="H1886"/>
      <c r="I1886"/>
    </row>
    <row r="1887" spans="1:9" ht="12.75">
      <c r="A1887"/>
      <c r="B1887" s="7"/>
      <c r="C1887" s="31"/>
      <c r="D1887" s="31"/>
      <c r="E1887" s="43"/>
      <c r="F1887" s="43"/>
      <c r="G1887" s="106"/>
      <c r="H1887"/>
      <c r="I1887"/>
    </row>
    <row r="1888" spans="1:9" ht="12.75">
      <c r="A1888"/>
      <c r="B1888" s="7"/>
      <c r="C1888" s="31"/>
      <c r="D1888" s="31"/>
      <c r="E1888" s="43"/>
      <c r="F1888" s="43"/>
      <c r="G1888" s="106"/>
      <c r="H1888"/>
      <c r="I1888"/>
    </row>
    <row r="1889" spans="1:9" ht="12.75">
      <c r="A1889"/>
      <c r="B1889" s="7"/>
      <c r="C1889" s="31"/>
      <c r="D1889" s="31"/>
      <c r="E1889" s="43"/>
      <c r="F1889" s="43"/>
      <c r="G1889" s="106"/>
      <c r="H1889"/>
      <c r="I1889"/>
    </row>
    <row r="1890" spans="1:9" ht="12.75">
      <c r="A1890"/>
      <c r="B1890" s="7"/>
      <c r="C1890" s="31"/>
      <c r="D1890" s="31"/>
      <c r="E1890" s="43"/>
      <c r="F1890" s="43"/>
      <c r="G1890" s="106"/>
      <c r="H1890"/>
      <c r="I1890"/>
    </row>
    <row r="1891" spans="1:9" ht="12.75">
      <c r="A1891"/>
      <c r="B1891" s="7"/>
      <c r="C1891" s="31"/>
      <c r="D1891" s="31"/>
      <c r="E1891" s="43"/>
      <c r="F1891" s="43"/>
      <c r="G1891" s="106"/>
      <c r="H1891"/>
      <c r="I1891"/>
    </row>
    <row r="1892" spans="1:9" ht="12.75">
      <c r="A1892"/>
      <c r="B1892" s="7"/>
      <c r="C1892" s="31"/>
      <c r="D1892" s="31"/>
      <c r="E1892" s="43"/>
      <c r="F1892" s="43"/>
      <c r="G1892" s="106"/>
      <c r="H1892"/>
      <c r="I1892"/>
    </row>
    <row r="1893" spans="1:9" ht="12.75">
      <c r="A1893"/>
      <c r="B1893" s="7"/>
      <c r="C1893" s="31"/>
      <c r="D1893" s="31"/>
      <c r="E1893" s="43"/>
      <c r="F1893" s="43"/>
      <c r="G1893" s="106"/>
      <c r="H1893"/>
      <c r="I1893"/>
    </row>
    <row r="1894" spans="1:9" ht="12.75">
      <c r="A1894"/>
      <c r="B1894" s="7"/>
      <c r="C1894" s="31"/>
      <c r="D1894" s="31"/>
      <c r="E1894" s="43"/>
      <c r="F1894" s="43"/>
      <c r="G1894" s="106"/>
      <c r="H1894"/>
      <c r="I1894"/>
    </row>
    <row r="1895" spans="1:9" ht="12.75">
      <c r="A1895"/>
      <c r="B1895" s="7"/>
      <c r="C1895" s="31"/>
      <c r="D1895" s="31"/>
      <c r="E1895" s="43"/>
      <c r="F1895" s="43"/>
      <c r="G1895" s="106"/>
      <c r="H1895"/>
      <c r="I1895"/>
    </row>
    <row r="1896" spans="1:9" ht="12.75">
      <c r="A1896"/>
      <c r="B1896" s="7"/>
      <c r="C1896" s="31"/>
      <c r="D1896" s="31"/>
      <c r="E1896" s="43"/>
      <c r="F1896" s="43"/>
      <c r="G1896" s="106"/>
      <c r="H1896"/>
      <c r="I1896"/>
    </row>
    <row r="1897" spans="1:9" ht="12.75">
      <c r="A1897"/>
      <c r="B1897" s="7"/>
      <c r="C1897" s="31"/>
      <c r="D1897" s="31"/>
      <c r="E1897" s="43"/>
      <c r="F1897" s="43"/>
      <c r="G1897" s="106"/>
      <c r="H1897"/>
      <c r="I1897"/>
    </row>
    <row r="1898" spans="1:9" ht="12.75">
      <c r="A1898"/>
      <c r="B1898" s="7"/>
      <c r="C1898" s="31"/>
      <c r="D1898" s="31"/>
      <c r="E1898" s="43"/>
      <c r="F1898" s="43"/>
      <c r="G1898" s="106"/>
      <c r="H1898"/>
      <c r="I1898"/>
    </row>
    <row r="1899" spans="1:9" ht="12.75">
      <c r="A1899"/>
      <c r="B1899" s="7"/>
      <c r="C1899" s="31"/>
      <c r="D1899" s="31"/>
      <c r="E1899" s="43"/>
      <c r="F1899" s="43"/>
      <c r="G1899" s="106"/>
      <c r="H1899"/>
      <c r="I1899"/>
    </row>
    <row r="1900" spans="1:9" ht="12.75">
      <c r="A1900"/>
      <c r="B1900" s="7"/>
      <c r="C1900" s="31"/>
      <c r="D1900" s="31"/>
      <c r="E1900" s="43"/>
      <c r="F1900" s="43"/>
      <c r="G1900" s="106"/>
      <c r="H1900"/>
      <c r="I1900"/>
    </row>
    <row r="1901" spans="1:9" ht="12.75">
      <c r="A1901"/>
      <c r="B1901" s="7"/>
      <c r="C1901" s="31"/>
      <c r="D1901" s="31"/>
      <c r="E1901" s="43"/>
      <c r="F1901" s="43"/>
      <c r="G1901" s="106"/>
      <c r="H1901"/>
      <c r="I1901"/>
    </row>
    <row r="1902" spans="1:9" ht="12.75">
      <c r="A1902"/>
      <c r="B1902" s="7"/>
      <c r="C1902" s="31"/>
      <c r="D1902" s="31"/>
      <c r="E1902" s="43"/>
      <c r="F1902" s="43"/>
      <c r="G1902" s="106"/>
      <c r="H1902"/>
      <c r="I1902"/>
    </row>
    <row r="1903" spans="1:9" ht="12.75">
      <c r="A1903"/>
      <c r="B1903" s="7"/>
      <c r="C1903" s="31"/>
      <c r="D1903" s="31"/>
      <c r="E1903" s="43"/>
      <c r="F1903" s="43"/>
      <c r="G1903" s="106"/>
      <c r="H1903"/>
      <c r="I1903"/>
    </row>
    <row r="1904" spans="1:9" ht="12.75">
      <c r="A1904"/>
      <c r="B1904" s="7"/>
      <c r="C1904" s="31"/>
      <c r="D1904" s="31"/>
      <c r="E1904" s="43"/>
      <c r="F1904" s="43"/>
      <c r="G1904" s="106"/>
      <c r="H1904"/>
      <c r="I1904"/>
    </row>
    <row r="1905" spans="1:9" ht="14.25">
      <c r="A1905"/>
      <c r="C1905" s="32"/>
      <c r="D1905" s="32"/>
      <c r="G1905" s="106"/>
      <c r="H1905"/>
      <c r="I1905"/>
    </row>
    <row r="1906" spans="1:9" ht="14.25">
      <c r="A1906"/>
      <c r="B1906"/>
      <c r="C1906" s="32"/>
      <c r="D1906" s="32"/>
      <c r="E1906"/>
      <c r="F1906"/>
      <c r="G1906" s="106"/>
      <c r="H1906"/>
      <c r="I1906"/>
    </row>
    <row r="1907" spans="1:9" ht="14.25">
      <c r="A1907"/>
      <c r="B1907"/>
      <c r="C1907" s="32"/>
      <c r="D1907" s="32"/>
      <c r="E1907"/>
      <c r="F1907"/>
      <c r="G1907" s="106"/>
      <c r="H1907"/>
      <c r="I1907"/>
    </row>
    <row r="1908" spans="1:9" ht="14.25">
      <c r="A1908"/>
      <c r="B1908"/>
      <c r="C1908" s="32"/>
      <c r="D1908" s="32"/>
      <c r="E1908"/>
      <c r="F1908"/>
      <c r="G1908" s="106"/>
      <c r="H1908"/>
      <c r="I1908"/>
    </row>
    <row r="1909" spans="1:9" ht="14.25">
      <c r="A1909"/>
      <c r="B1909"/>
      <c r="C1909" s="32"/>
      <c r="D1909" s="32"/>
      <c r="E1909"/>
      <c r="F1909"/>
      <c r="G1909" s="106"/>
      <c r="H1909"/>
      <c r="I1909"/>
    </row>
    <row r="1910" spans="1:9" ht="14.25">
      <c r="A1910"/>
      <c r="B1910"/>
      <c r="C1910" s="32"/>
      <c r="D1910" s="32"/>
      <c r="E1910"/>
      <c r="F1910"/>
      <c r="G1910" s="106"/>
      <c r="H1910"/>
      <c r="I1910"/>
    </row>
    <row r="1911" spans="1:9" ht="14.25">
      <c r="A1911"/>
      <c r="B1911"/>
      <c r="C1911" s="32"/>
      <c r="D1911" s="32"/>
      <c r="E1911"/>
      <c r="F1911"/>
      <c r="G1911" s="106"/>
      <c r="H1911"/>
      <c r="I1911"/>
    </row>
    <row r="1912" spans="1:9" ht="14.25">
      <c r="A1912"/>
      <c r="B1912"/>
      <c r="C1912" s="32"/>
      <c r="D1912" s="32"/>
      <c r="E1912"/>
      <c r="F1912"/>
      <c r="G1912" s="106"/>
      <c r="H1912"/>
      <c r="I1912"/>
    </row>
    <row r="1913" spans="1:9" ht="14.25">
      <c r="A1913"/>
      <c r="B1913"/>
      <c r="C1913" s="32"/>
      <c r="D1913" s="32"/>
      <c r="E1913"/>
      <c r="F1913"/>
      <c r="G1913" s="106"/>
      <c r="H1913"/>
      <c r="I1913"/>
    </row>
    <row r="1914" spans="1:9" ht="14.25">
      <c r="A1914"/>
      <c r="B1914"/>
      <c r="C1914" s="32"/>
      <c r="D1914" s="32"/>
      <c r="E1914"/>
      <c r="F1914"/>
      <c r="G1914" s="106"/>
      <c r="H1914"/>
      <c r="I1914"/>
    </row>
    <row r="1915" spans="1:9" ht="14.25">
      <c r="A1915"/>
      <c r="B1915"/>
      <c r="C1915" s="32"/>
      <c r="D1915" s="32"/>
      <c r="E1915"/>
      <c r="F1915"/>
      <c r="G1915" s="106"/>
      <c r="H1915"/>
      <c r="I1915"/>
    </row>
    <row r="1916" spans="1:9" ht="14.25">
      <c r="A1916"/>
      <c r="B1916"/>
      <c r="C1916" s="32"/>
      <c r="D1916" s="32"/>
      <c r="E1916"/>
      <c r="F1916"/>
      <c r="G1916" s="106"/>
      <c r="H1916"/>
      <c r="I1916"/>
    </row>
    <row r="1917" spans="1:9" ht="14.25">
      <c r="A1917"/>
      <c r="B1917"/>
      <c r="C1917" s="32"/>
      <c r="D1917" s="32"/>
      <c r="E1917"/>
      <c r="F1917"/>
      <c r="G1917" s="106"/>
      <c r="H1917"/>
      <c r="I1917"/>
    </row>
    <row r="1918" spans="1:9" ht="14.25">
      <c r="A1918"/>
      <c r="B1918"/>
      <c r="C1918" s="32"/>
      <c r="D1918" s="32"/>
      <c r="E1918"/>
      <c r="F1918"/>
      <c r="G1918" s="106"/>
      <c r="H1918"/>
      <c r="I1918"/>
    </row>
    <row r="1919" spans="1:9" ht="14.25">
      <c r="A1919"/>
      <c r="B1919"/>
      <c r="C1919" s="32"/>
      <c r="D1919" s="32"/>
      <c r="E1919"/>
      <c r="F1919"/>
      <c r="G1919" s="106"/>
      <c r="H1919"/>
      <c r="I1919"/>
    </row>
    <row r="1920" spans="1:9" ht="14.25">
      <c r="A1920"/>
      <c r="B1920"/>
      <c r="C1920" s="32"/>
      <c r="D1920" s="32"/>
      <c r="E1920"/>
      <c r="F1920"/>
      <c r="G1920" s="106"/>
      <c r="H1920"/>
      <c r="I1920"/>
    </row>
    <row r="1921" spans="1:9" ht="14.25">
      <c r="A1921"/>
      <c r="B1921"/>
      <c r="C1921" s="32"/>
      <c r="D1921" s="32"/>
      <c r="E1921"/>
      <c r="F1921"/>
      <c r="G1921" s="106"/>
      <c r="H1921"/>
      <c r="I1921"/>
    </row>
    <row r="1922" spans="1:9" ht="14.25">
      <c r="A1922"/>
      <c r="B1922"/>
      <c r="C1922" s="32"/>
      <c r="D1922" s="32"/>
      <c r="E1922"/>
      <c r="F1922"/>
      <c r="G1922" s="106"/>
      <c r="H1922"/>
      <c r="I1922"/>
    </row>
    <row r="1923" spans="1:9" ht="14.25">
      <c r="A1923"/>
      <c r="B1923"/>
      <c r="C1923" s="32"/>
      <c r="D1923" s="32"/>
      <c r="E1923"/>
      <c r="F1923"/>
      <c r="G1923" s="106"/>
      <c r="H1923"/>
      <c r="I1923"/>
    </row>
    <row r="1924" spans="1:9" ht="14.25">
      <c r="A1924"/>
      <c r="B1924"/>
      <c r="C1924" s="32"/>
      <c r="D1924" s="32"/>
      <c r="E1924"/>
      <c r="F1924"/>
      <c r="G1924" s="106"/>
      <c r="H1924"/>
      <c r="I1924"/>
    </row>
    <row r="1925" spans="1:9" ht="14.25">
      <c r="A1925"/>
      <c r="B1925"/>
      <c r="C1925" s="32"/>
      <c r="D1925" s="32"/>
      <c r="E1925"/>
      <c r="F1925"/>
      <c r="G1925" s="106"/>
      <c r="H1925"/>
      <c r="I1925"/>
    </row>
    <row r="1926" spans="1:9" ht="14.25">
      <c r="A1926"/>
      <c r="B1926"/>
      <c r="C1926" s="32"/>
      <c r="D1926" s="32"/>
      <c r="E1926"/>
      <c r="F1926"/>
      <c r="G1926" s="106"/>
      <c r="H1926"/>
      <c r="I1926"/>
    </row>
    <row r="1927" spans="1:9" ht="14.25">
      <c r="A1927"/>
      <c r="B1927"/>
      <c r="C1927" s="32"/>
      <c r="D1927" s="32"/>
      <c r="E1927"/>
      <c r="F1927"/>
      <c r="G1927" s="106"/>
      <c r="H1927"/>
      <c r="I1927"/>
    </row>
    <row r="1928" spans="1:9" ht="14.25">
      <c r="A1928"/>
      <c r="B1928"/>
      <c r="C1928" s="32"/>
      <c r="D1928" s="32"/>
      <c r="E1928"/>
      <c r="F1928"/>
      <c r="G1928" s="106"/>
      <c r="H1928"/>
      <c r="I1928"/>
    </row>
    <row r="1929" spans="1:9" ht="14.25">
      <c r="A1929"/>
      <c r="B1929"/>
      <c r="C1929" s="32"/>
      <c r="D1929" s="32"/>
      <c r="E1929"/>
      <c r="F1929"/>
      <c r="G1929" s="106"/>
      <c r="H1929"/>
      <c r="I1929"/>
    </row>
    <row r="1930" spans="1:9" ht="14.25">
      <c r="A1930"/>
      <c r="B1930"/>
      <c r="C1930" s="32"/>
      <c r="D1930" s="32"/>
      <c r="E1930"/>
      <c r="F1930"/>
      <c r="G1930" s="106"/>
      <c r="H1930"/>
      <c r="I1930"/>
    </row>
    <row r="1931" spans="1:9" ht="14.25">
      <c r="A1931"/>
      <c r="B1931"/>
      <c r="C1931" s="32"/>
      <c r="D1931" s="32"/>
      <c r="E1931"/>
      <c r="F1931"/>
      <c r="G1931" s="106"/>
      <c r="H1931"/>
      <c r="I1931"/>
    </row>
    <row r="1932" spans="1:9" ht="14.25">
      <c r="A1932"/>
      <c r="B1932"/>
      <c r="C1932" s="32"/>
      <c r="D1932" s="32"/>
      <c r="E1932"/>
      <c r="F1932"/>
      <c r="G1932" s="106"/>
      <c r="H1932"/>
      <c r="I1932"/>
    </row>
    <row r="1933" spans="1:9" ht="14.25">
      <c r="A1933"/>
      <c r="B1933"/>
      <c r="C1933" s="32"/>
      <c r="D1933" s="32"/>
      <c r="E1933"/>
      <c r="F1933"/>
      <c r="G1933" s="106"/>
      <c r="H1933"/>
      <c r="I1933"/>
    </row>
    <row r="1934" spans="1:9" ht="14.25">
      <c r="A1934"/>
      <c r="B1934"/>
      <c r="C1934" s="32"/>
      <c r="D1934" s="32"/>
      <c r="E1934"/>
      <c r="F1934"/>
      <c r="G1934" s="106"/>
      <c r="H1934"/>
      <c r="I1934"/>
    </row>
    <row r="1935" spans="1:9" ht="14.25">
      <c r="A1935"/>
      <c r="B1935"/>
      <c r="C1935" s="32"/>
      <c r="D1935" s="32"/>
      <c r="E1935"/>
      <c r="F1935"/>
      <c r="G1935" s="106"/>
      <c r="H1935"/>
      <c r="I1935"/>
    </row>
    <row r="1936" spans="1:9" ht="14.25">
      <c r="A1936"/>
      <c r="B1936"/>
      <c r="C1936" s="32"/>
      <c r="D1936" s="32"/>
      <c r="E1936"/>
      <c r="F1936"/>
      <c r="G1936" s="106"/>
      <c r="H1936"/>
      <c r="I1936"/>
    </row>
    <row r="1937" spans="1:9" ht="14.25">
      <c r="A1937"/>
      <c r="B1937"/>
      <c r="C1937" s="32"/>
      <c r="D1937" s="32"/>
      <c r="E1937"/>
      <c r="F1937"/>
      <c r="G1937" s="106"/>
      <c r="H1937"/>
      <c r="I1937"/>
    </row>
    <row r="1938" spans="1:9" ht="14.25">
      <c r="A1938"/>
      <c r="B1938"/>
      <c r="C1938" s="32"/>
      <c r="D1938" s="32"/>
      <c r="E1938"/>
      <c r="F1938"/>
      <c r="G1938" s="106"/>
      <c r="H1938"/>
      <c r="I1938"/>
    </row>
    <row r="1939" spans="1:9" ht="14.25">
      <c r="A1939"/>
      <c r="B1939"/>
      <c r="C1939" s="32"/>
      <c r="D1939" s="32"/>
      <c r="E1939"/>
      <c r="F1939"/>
      <c r="G1939" s="106"/>
      <c r="H1939"/>
      <c r="I1939"/>
    </row>
    <row r="1940" spans="1:9" ht="14.25">
      <c r="A1940"/>
      <c r="B1940"/>
      <c r="C1940" s="32"/>
      <c r="D1940" s="32"/>
      <c r="E1940"/>
      <c r="F1940"/>
      <c r="G1940" s="106"/>
      <c r="H1940"/>
      <c r="I1940"/>
    </row>
    <row r="1941" spans="1:9" ht="14.25">
      <c r="A1941"/>
      <c r="B1941"/>
      <c r="C1941" s="32"/>
      <c r="D1941" s="32"/>
      <c r="E1941"/>
      <c r="F1941"/>
      <c r="G1941" s="106"/>
      <c r="H1941"/>
      <c r="I1941"/>
    </row>
    <row r="1942" spans="1:9" ht="14.25">
      <c r="A1942"/>
      <c r="B1942"/>
      <c r="C1942" s="32"/>
      <c r="D1942" s="32"/>
      <c r="E1942"/>
      <c r="F1942"/>
      <c r="G1942" s="106"/>
      <c r="H1942"/>
      <c r="I1942"/>
    </row>
    <row r="1943" spans="1:9" ht="14.25">
      <c r="A1943"/>
      <c r="B1943"/>
      <c r="C1943" s="32"/>
      <c r="D1943" s="32"/>
      <c r="E1943"/>
      <c r="F1943"/>
      <c r="G1943" s="106"/>
      <c r="H1943"/>
      <c r="I1943"/>
    </row>
    <row r="1944" spans="1:9" ht="14.25">
      <c r="A1944"/>
      <c r="B1944"/>
      <c r="C1944" s="32"/>
      <c r="D1944" s="32"/>
      <c r="E1944"/>
      <c r="F1944"/>
      <c r="G1944" s="106"/>
      <c r="H1944"/>
      <c r="I1944"/>
    </row>
    <row r="1945" spans="1:9" ht="14.25">
      <c r="A1945"/>
      <c r="B1945"/>
      <c r="C1945" s="32"/>
      <c r="D1945" s="32"/>
      <c r="E1945"/>
      <c r="F1945"/>
      <c r="G1945" s="106"/>
      <c r="H1945"/>
      <c r="I1945"/>
    </row>
    <row r="1946" spans="1:9" ht="14.25">
      <c r="A1946"/>
      <c r="B1946"/>
      <c r="C1946" s="32"/>
      <c r="D1946" s="32"/>
      <c r="E1946"/>
      <c r="F1946"/>
      <c r="G1946" s="106"/>
      <c r="H1946"/>
      <c r="I1946"/>
    </row>
    <row r="1947" spans="1:9" ht="14.25">
      <c r="A1947"/>
      <c r="B1947"/>
      <c r="C1947" s="32"/>
      <c r="D1947" s="32"/>
      <c r="E1947"/>
      <c r="F1947"/>
      <c r="G1947" s="106"/>
      <c r="H1947"/>
      <c r="I1947"/>
    </row>
    <row r="1948" spans="1:9" ht="14.25">
      <c r="A1948"/>
      <c r="B1948"/>
      <c r="C1948" s="32"/>
      <c r="D1948" s="32"/>
      <c r="E1948"/>
      <c r="F1948"/>
      <c r="G1948" s="106"/>
      <c r="H1948"/>
      <c r="I1948"/>
    </row>
    <row r="1949" spans="1:9" ht="14.25">
      <c r="A1949"/>
      <c r="B1949"/>
      <c r="C1949" s="32"/>
      <c r="D1949" s="32"/>
      <c r="E1949"/>
      <c r="F1949"/>
      <c r="G1949" s="106"/>
      <c r="H1949"/>
      <c r="I1949"/>
    </row>
    <row r="1950" spans="1:9" ht="14.25">
      <c r="A1950"/>
      <c r="B1950"/>
      <c r="C1950" s="32"/>
      <c r="D1950" s="32"/>
      <c r="E1950"/>
      <c r="F1950"/>
      <c r="G1950" s="106"/>
      <c r="H1950"/>
      <c r="I1950"/>
    </row>
    <row r="1951" spans="1:9" ht="14.25">
      <c r="A1951"/>
      <c r="B1951"/>
      <c r="C1951" s="32"/>
      <c r="D1951" s="32"/>
      <c r="E1951"/>
      <c r="F1951"/>
      <c r="G1951" s="106"/>
      <c r="H1951"/>
      <c r="I1951"/>
    </row>
    <row r="1952" spans="1:9" ht="14.25">
      <c r="A1952"/>
      <c r="B1952"/>
      <c r="C1952" s="32"/>
      <c r="D1952" s="32"/>
      <c r="E1952"/>
      <c r="F1952"/>
      <c r="G1952" s="106"/>
      <c r="H1952"/>
      <c r="I1952"/>
    </row>
    <row r="1953" spans="1:9" ht="14.25">
      <c r="A1953"/>
      <c r="B1953"/>
      <c r="C1953" s="32"/>
      <c r="D1953" s="32"/>
      <c r="E1953"/>
      <c r="F1953"/>
      <c r="G1953" s="106"/>
      <c r="H1953"/>
      <c r="I1953"/>
    </row>
    <row r="1954" spans="1:9" ht="14.25">
      <c r="A1954"/>
      <c r="B1954"/>
      <c r="C1954" s="32"/>
      <c r="D1954" s="32"/>
      <c r="E1954"/>
      <c r="F1954"/>
      <c r="G1954" s="106"/>
      <c r="H1954"/>
      <c r="I1954"/>
    </row>
    <row r="1955" spans="1:9" ht="14.25">
      <c r="A1955"/>
      <c r="B1955"/>
      <c r="C1955" s="32"/>
      <c r="D1955" s="32"/>
      <c r="E1955"/>
      <c r="F1955"/>
      <c r="G1955" s="106"/>
      <c r="H1955"/>
      <c r="I1955"/>
    </row>
    <row r="1956" spans="1:9" ht="14.25">
      <c r="A1956"/>
      <c r="B1956"/>
      <c r="C1956" s="32"/>
      <c r="D1956" s="32"/>
      <c r="E1956"/>
      <c r="F1956"/>
      <c r="G1956" s="106"/>
      <c r="H1956"/>
      <c r="I1956"/>
    </row>
    <row r="1957" spans="1:9" ht="14.25">
      <c r="A1957"/>
      <c r="B1957"/>
      <c r="C1957" s="32"/>
      <c r="D1957" s="32"/>
      <c r="E1957"/>
      <c r="F1957"/>
      <c r="G1957" s="106"/>
      <c r="H1957"/>
      <c r="I1957"/>
    </row>
    <row r="1958" spans="1:9" ht="14.25">
      <c r="A1958"/>
      <c r="B1958"/>
      <c r="C1958" s="32"/>
      <c r="D1958" s="32"/>
      <c r="E1958"/>
      <c r="F1958"/>
      <c r="G1958" s="106"/>
      <c r="H1958"/>
      <c r="I1958"/>
    </row>
    <row r="1959" spans="1:9" ht="14.25">
      <c r="A1959"/>
      <c r="B1959"/>
      <c r="C1959" s="32"/>
      <c r="D1959" s="32"/>
      <c r="E1959"/>
      <c r="F1959"/>
      <c r="G1959" s="106"/>
      <c r="H1959"/>
      <c r="I1959"/>
    </row>
    <row r="1960" spans="1:9" ht="14.25">
      <c r="A1960"/>
      <c r="B1960"/>
      <c r="C1960" s="32"/>
      <c r="D1960" s="32"/>
      <c r="E1960"/>
      <c r="F1960"/>
      <c r="G1960" s="106"/>
      <c r="H1960"/>
      <c r="I1960"/>
    </row>
    <row r="1961" spans="1:9" ht="14.25">
      <c r="A1961"/>
      <c r="B1961"/>
      <c r="C1961" s="32"/>
      <c r="D1961" s="32"/>
      <c r="E1961"/>
      <c r="F1961"/>
      <c r="G1961" s="106"/>
      <c r="H1961"/>
      <c r="I1961"/>
    </row>
    <row r="1962" spans="1:9" ht="14.25">
      <c r="A1962"/>
      <c r="B1962"/>
      <c r="C1962" s="32"/>
      <c r="D1962" s="32"/>
      <c r="E1962"/>
      <c r="F1962"/>
      <c r="G1962" s="106"/>
      <c r="H1962"/>
      <c r="I1962"/>
    </row>
    <row r="1963" spans="1:9" ht="14.25">
      <c r="A1963"/>
      <c r="B1963"/>
      <c r="C1963" s="32"/>
      <c r="D1963" s="32"/>
      <c r="E1963"/>
      <c r="F1963"/>
      <c r="G1963" s="106"/>
      <c r="H1963"/>
      <c r="I1963"/>
    </row>
    <row r="1964" spans="1:9" ht="14.25">
      <c r="A1964"/>
      <c r="B1964"/>
      <c r="C1964" s="32"/>
      <c r="D1964" s="32"/>
      <c r="E1964"/>
      <c r="F1964"/>
      <c r="G1964" s="106"/>
      <c r="H1964"/>
      <c r="I1964"/>
    </row>
    <row r="1965" spans="1:9" ht="14.25">
      <c r="A1965"/>
      <c r="B1965"/>
      <c r="C1965" s="32"/>
      <c r="D1965" s="32"/>
      <c r="E1965"/>
      <c r="F1965"/>
      <c r="G1965" s="106"/>
      <c r="H1965"/>
      <c r="I1965"/>
    </row>
    <row r="1966" spans="1:9" ht="14.25">
      <c r="A1966"/>
      <c r="B1966"/>
      <c r="C1966" s="32"/>
      <c r="D1966" s="32"/>
      <c r="E1966"/>
      <c r="F1966"/>
      <c r="G1966" s="106"/>
      <c r="H1966"/>
      <c r="I1966"/>
    </row>
    <row r="1967" spans="1:9" ht="14.25">
      <c r="A1967"/>
      <c r="B1967"/>
      <c r="C1967" s="32"/>
      <c r="D1967" s="32"/>
      <c r="E1967"/>
      <c r="F1967"/>
      <c r="G1967" s="106"/>
      <c r="H1967"/>
      <c r="I1967"/>
    </row>
    <row r="1968" spans="1:9" ht="14.25">
      <c r="A1968"/>
      <c r="B1968"/>
      <c r="C1968" s="32"/>
      <c r="D1968" s="32"/>
      <c r="E1968"/>
      <c r="F1968"/>
      <c r="G1968" s="106"/>
      <c r="H1968"/>
      <c r="I1968"/>
    </row>
    <row r="1969" spans="1:9" ht="14.25">
      <c r="A1969"/>
      <c r="B1969"/>
      <c r="C1969" s="32"/>
      <c r="D1969" s="32"/>
      <c r="E1969"/>
      <c r="F1969"/>
      <c r="G1969" s="106"/>
      <c r="H1969"/>
      <c r="I1969"/>
    </row>
    <row r="1970" spans="1:9" ht="14.25">
      <c r="A1970"/>
      <c r="B1970"/>
      <c r="C1970" s="32"/>
      <c r="D1970" s="32"/>
      <c r="E1970"/>
      <c r="F1970"/>
      <c r="G1970" s="106"/>
      <c r="H1970"/>
      <c r="I1970"/>
    </row>
    <row r="1971" spans="1:9" ht="14.25">
      <c r="A1971"/>
      <c r="B1971"/>
      <c r="C1971" s="32"/>
      <c r="D1971" s="32"/>
      <c r="E1971"/>
      <c r="F1971"/>
      <c r="G1971" s="106"/>
      <c r="H1971"/>
      <c r="I1971"/>
    </row>
    <row r="1972" spans="1:9" ht="14.25">
      <c r="A1972"/>
      <c r="B1972"/>
      <c r="C1972" s="32"/>
      <c r="D1972" s="32"/>
      <c r="E1972"/>
      <c r="F1972"/>
      <c r="G1972" s="106"/>
      <c r="H1972"/>
      <c r="I1972"/>
    </row>
    <row r="1973" spans="1:9" ht="14.25">
      <c r="A1973"/>
      <c r="B1973"/>
      <c r="C1973" s="32"/>
      <c r="D1973" s="32"/>
      <c r="E1973"/>
      <c r="F1973"/>
      <c r="G1973" s="106"/>
      <c r="H1973"/>
      <c r="I1973"/>
    </row>
    <row r="1974" spans="1:9" ht="14.25">
      <c r="A1974"/>
      <c r="B1974"/>
      <c r="C1974" s="32"/>
      <c r="D1974" s="32"/>
      <c r="E1974"/>
      <c r="F1974"/>
      <c r="G1974" s="106"/>
      <c r="H1974"/>
      <c r="I1974"/>
    </row>
    <row r="1975" spans="1:9" ht="14.25">
      <c r="A1975"/>
      <c r="B1975"/>
      <c r="C1975" s="32"/>
      <c r="D1975" s="32"/>
      <c r="E1975"/>
      <c r="F1975"/>
      <c r="G1975" s="106"/>
      <c r="H1975"/>
      <c r="I1975"/>
    </row>
    <row r="1976" spans="1:9" ht="14.25">
      <c r="A1976"/>
      <c r="B1976"/>
      <c r="C1976" s="32"/>
      <c r="D1976" s="32"/>
      <c r="E1976"/>
      <c r="F1976"/>
      <c r="G1976" s="106"/>
      <c r="H1976"/>
      <c r="I1976"/>
    </row>
    <row r="1977" spans="1:9" ht="14.25">
      <c r="A1977"/>
      <c r="B1977"/>
      <c r="C1977" s="32"/>
      <c r="D1977" s="32"/>
      <c r="E1977"/>
      <c r="F1977"/>
      <c r="G1977" s="106"/>
      <c r="H1977"/>
      <c r="I1977"/>
    </row>
    <row r="1978" spans="1:9" ht="14.25">
      <c r="A1978"/>
      <c r="B1978"/>
      <c r="C1978" s="32"/>
      <c r="D1978" s="32"/>
      <c r="E1978"/>
      <c r="F1978"/>
      <c r="G1978" s="106"/>
      <c r="H1978"/>
      <c r="I1978"/>
    </row>
    <row r="1979" spans="1:9" ht="14.25">
      <c r="A1979"/>
      <c r="B1979"/>
      <c r="C1979" s="32"/>
      <c r="D1979" s="32"/>
      <c r="E1979"/>
      <c r="F1979"/>
      <c r="G1979" s="106"/>
      <c r="H1979"/>
      <c r="I1979"/>
    </row>
    <row r="1980" spans="1:9" ht="14.25">
      <c r="A1980"/>
      <c r="B1980"/>
      <c r="C1980" s="32"/>
      <c r="D1980" s="32"/>
      <c r="E1980"/>
      <c r="F1980"/>
      <c r="G1980" s="106"/>
      <c r="H1980"/>
      <c r="I1980"/>
    </row>
    <row r="1981" spans="1:9" ht="14.25">
      <c r="A1981"/>
      <c r="B1981"/>
      <c r="C1981" s="32"/>
      <c r="D1981" s="32"/>
      <c r="E1981"/>
      <c r="F1981"/>
      <c r="G1981" s="106"/>
      <c r="H1981"/>
      <c r="I1981"/>
    </row>
    <row r="1982" spans="1:9" ht="14.25">
      <c r="A1982"/>
      <c r="B1982"/>
      <c r="C1982" s="32"/>
      <c r="D1982" s="32"/>
      <c r="E1982"/>
      <c r="F1982"/>
      <c r="G1982" s="106"/>
      <c r="H1982"/>
      <c r="I1982"/>
    </row>
    <row r="1983" spans="1:9" ht="14.25">
      <c r="A1983"/>
      <c r="B1983"/>
      <c r="C1983" s="32"/>
      <c r="D1983" s="32"/>
      <c r="E1983"/>
      <c r="F1983"/>
      <c r="G1983" s="106"/>
      <c r="H1983"/>
      <c r="I1983"/>
    </row>
    <row r="1984" spans="1:9" ht="14.25">
      <c r="A1984"/>
      <c r="B1984"/>
      <c r="C1984" s="32"/>
      <c r="D1984" s="32"/>
      <c r="E1984"/>
      <c r="F1984"/>
      <c r="G1984" s="106"/>
      <c r="H1984"/>
      <c r="I1984"/>
    </row>
    <row r="1985" spans="1:9" ht="14.25">
      <c r="A1985"/>
      <c r="B1985"/>
      <c r="C1985" s="32"/>
      <c r="D1985" s="32"/>
      <c r="E1985"/>
      <c r="F1985"/>
      <c r="G1985" s="106"/>
      <c r="H1985"/>
      <c r="I1985"/>
    </row>
    <row r="1986" spans="1:9" ht="14.25">
      <c r="A1986"/>
      <c r="B1986"/>
      <c r="C1986" s="32"/>
      <c r="D1986" s="32"/>
      <c r="E1986"/>
      <c r="F1986"/>
      <c r="G1986" s="106"/>
      <c r="H1986"/>
      <c r="I1986"/>
    </row>
    <row r="1987" spans="1:9" ht="14.25">
      <c r="A1987"/>
      <c r="B1987"/>
      <c r="C1987" s="32"/>
      <c r="D1987" s="32"/>
      <c r="E1987"/>
      <c r="F1987"/>
      <c r="G1987" s="106"/>
      <c r="H1987"/>
      <c r="I1987"/>
    </row>
    <row r="1988" spans="1:9" ht="14.25">
      <c r="A1988"/>
      <c r="B1988"/>
      <c r="C1988" s="32"/>
      <c r="D1988" s="32"/>
      <c r="E1988"/>
      <c r="F1988"/>
      <c r="G1988" s="106"/>
      <c r="H1988"/>
      <c r="I1988"/>
    </row>
    <row r="1989" spans="1:9" ht="14.25">
      <c r="A1989"/>
      <c r="B1989"/>
      <c r="C1989" s="32"/>
      <c r="D1989" s="32"/>
      <c r="E1989"/>
      <c r="F1989"/>
      <c r="G1989" s="106"/>
      <c r="H1989"/>
      <c r="I1989"/>
    </row>
    <row r="1990" spans="1:9" ht="14.25">
      <c r="A1990"/>
      <c r="B1990"/>
      <c r="C1990" s="32"/>
      <c r="D1990" s="32"/>
      <c r="E1990"/>
      <c r="F1990"/>
      <c r="G1990" s="106"/>
      <c r="H1990"/>
      <c r="I1990"/>
    </row>
    <row r="1991" spans="1:9" ht="14.25">
      <c r="A1991"/>
      <c r="B1991"/>
      <c r="C1991" s="32"/>
      <c r="D1991" s="32"/>
      <c r="E1991"/>
      <c r="F1991"/>
      <c r="G1991" s="106"/>
      <c r="H1991"/>
      <c r="I1991"/>
    </row>
    <row r="1992" spans="1:9" ht="14.25">
      <c r="A1992"/>
      <c r="B1992"/>
      <c r="C1992" s="32"/>
      <c r="D1992" s="32"/>
      <c r="E1992"/>
      <c r="F1992"/>
      <c r="G1992" s="106"/>
      <c r="H1992"/>
      <c r="I1992"/>
    </row>
    <row r="1993" spans="1:9" ht="14.25">
      <c r="A1993"/>
      <c r="B1993"/>
      <c r="C1993" s="32"/>
      <c r="D1993" s="32"/>
      <c r="E1993"/>
      <c r="F1993"/>
      <c r="G1993" s="106"/>
      <c r="H1993"/>
      <c r="I1993"/>
    </row>
    <row r="1994" spans="1:9" ht="14.25">
      <c r="A1994"/>
      <c r="B1994"/>
      <c r="C1994" s="32"/>
      <c r="D1994" s="32"/>
      <c r="E1994"/>
      <c r="F1994"/>
      <c r="G1994" s="106"/>
      <c r="H1994"/>
      <c r="I1994"/>
    </row>
    <row r="1995" spans="1:9" ht="14.25">
      <c r="A1995"/>
      <c r="B1995"/>
      <c r="C1995" s="32"/>
      <c r="D1995" s="32"/>
      <c r="E1995"/>
      <c r="F1995"/>
      <c r="G1995" s="106"/>
      <c r="H1995"/>
      <c r="I1995"/>
    </row>
    <row r="1996" spans="1:9" ht="14.25">
      <c r="A1996"/>
      <c r="B1996"/>
      <c r="C1996" s="32"/>
      <c r="D1996" s="32"/>
      <c r="E1996"/>
      <c r="F1996"/>
      <c r="G1996" s="106"/>
      <c r="H1996"/>
      <c r="I1996"/>
    </row>
    <row r="1997" spans="1:9" ht="14.25">
      <c r="A1997"/>
      <c r="B1997"/>
      <c r="C1997" s="32"/>
      <c r="D1997" s="32"/>
      <c r="E1997"/>
      <c r="F1997"/>
      <c r="G1997" s="106"/>
      <c r="H1997"/>
      <c r="I1997"/>
    </row>
    <row r="1998" spans="1:9" ht="14.25">
      <c r="A1998"/>
      <c r="B1998"/>
      <c r="C1998" s="32"/>
      <c r="D1998" s="32"/>
      <c r="E1998"/>
      <c r="F1998"/>
      <c r="G1998" s="106"/>
      <c r="H1998"/>
      <c r="I1998"/>
    </row>
    <row r="1999" spans="1:9" ht="14.25">
      <c r="A1999"/>
      <c r="B1999"/>
      <c r="C1999" s="32"/>
      <c r="D1999" s="32"/>
      <c r="E1999"/>
      <c r="F1999"/>
      <c r="G1999" s="106"/>
      <c r="H1999"/>
      <c r="I1999"/>
    </row>
    <row r="2000" spans="1:9" ht="14.25">
      <c r="A2000"/>
      <c r="B2000"/>
      <c r="C2000" s="32"/>
      <c r="D2000" s="32"/>
      <c r="E2000"/>
      <c r="F2000"/>
      <c r="G2000" s="106"/>
      <c r="H2000"/>
      <c r="I2000"/>
    </row>
    <row r="2001" spans="1:9" ht="14.25">
      <c r="A2001"/>
      <c r="B2001"/>
      <c r="C2001" s="32"/>
      <c r="D2001" s="32"/>
      <c r="E2001"/>
      <c r="F2001"/>
      <c r="G2001" s="106"/>
      <c r="H2001"/>
      <c r="I2001"/>
    </row>
    <row r="2002" spans="1:9" ht="14.25">
      <c r="A2002"/>
      <c r="B2002"/>
      <c r="C2002" s="32"/>
      <c r="D2002" s="32"/>
      <c r="E2002"/>
      <c r="F2002"/>
      <c r="G2002" s="106"/>
      <c r="H2002"/>
      <c r="I2002"/>
    </row>
    <row r="2003" spans="1:9" ht="14.25">
      <c r="A2003"/>
      <c r="B2003"/>
      <c r="C2003" s="32"/>
      <c r="D2003" s="32"/>
      <c r="E2003"/>
      <c r="F2003"/>
      <c r="G2003" s="106"/>
      <c r="H2003"/>
      <c r="I2003"/>
    </row>
    <row r="2004" spans="1:9" ht="14.25">
      <c r="A2004"/>
      <c r="B2004"/>
      <c r="C2004" s="32"/>
      <c r="D2004" s="32"/>
      <c r="E2004"/>
      <c r="F2004"/>
      <c r="G2004" s="106"/>
      <c r="H2004"/>
      <c r="I2004"/>
    </row>
    <row r="2005" spans="1:9" ht="14.25">
      <c r="A2005"/>
      <c r="B2005"/>
      <c r="C2005" s="32"/>
      <c r="D2005" s="32"/>
      <c r="E2005"/>
      <c r="F2005"/>
      <c r="G2005" s="106"/>
      <c r="H2005"/>
      <c r="I2005"/>
    </row>
    <row r="2006" spans="1:9" ht="14.25">
      <c r="A2006"/>
      <c r="B2006"/>
      <c r="C2006" s="32"/>
      <c r="D2006" s="32"/>
      <c r="E2006"/>
      <c r="F2006"/>
      <c r="G2006" s="106"/>
      <c r="H2006"/>
      <c r="I2006"/>
    </row>
    <row r="2007" spans="1:9" ht="14.25">
      <c r="A2007"/>
      <c r="B2007"/>
      <c r="C2007" s="32"/>
      <c r="D2007" s="32"/>
      <c r="E2007"/>
      <c r="F2007"/>
      <c r="G2007" s="106"/>
      <c r="H2007"/>
      <c r="I2007"/>
    </row>
    <row r="2008" spans="1:9" ht="14.25">
      <c r="A2008"/>
      <c r="B2008"/>
      <c r="C2008" s="32"/>
      <c r="D2008" s="32"/>
      <c r="E2008"/>
      <c r="F2008"/>
      <c r="G2008" s="106"/>
      <c r="H2008"/>
      <c r="I2008"/>
    </row>
    <row r="2009" spans="1:9" ht="14.25">
      <c r="A2009"/>
      <c r="B2009"/>
      <c r="C2009" s="32"/>
      <c r="D2009" s="32"/>
      <c r="E2009"/>
      <c r="F2009"/>
      <c r="G2009" s="106"/>
      <c r="H2009"/>
      <c r="I2009"/>
    </row>
    <row r="2010" spans="1:9" ht="14.25">
      <c r="A2010"/>
      <c r="B2010"/>
      <c r="C2010" s="32"/>
      <c r="D2010" s="32"/>
      <c r="E2010"/>
      <c r="F2010"/>
      <c r="G2010" s="106"/>
      <c r="H2010"/>
      <c r="I2010"/>
    </row>
    <row r="2011" spans="1:9" ht="14.25">
      <c r="A2011"/>
      <c r="B2011"/>
      <c r="C2011" s="32"/>
      <c r="D2011" s="32"/>
      <c r="E2011"/>
      <c r="F2011"/>
      <c r="G2011" s="106"/>
      <c r="H2011"/>
      <c r="I2011"/>
    </row>
    <row r="2012" spans="1:9" ht="14.25">
      <c r="A2012"/>
      <c r="B2012"/>
      <c r="C2012" s="32"/>
      <c r="D2012" s="32"/>
      <c r="E2012"/>
      <c r="F2012"/>
      <c r="G2012" s="106"/>
      <c r="H2012"/>
      <c r="I2012"/>
    </row>
    <row r="2013" spans="1:9" ht="14.25">
      <c r="A2013"/>
      <c r="B2013"/>
      <c r="C2013" s="32"/>
      <c r="D2013" s="32"/>
      <c r="E2013"/>
      <c r="F2013"/>
      <c r="G2013" s="106"/>
      <c r="H2013"/>
      <c r="I2013"/>
    </row>
    <row r="2014" spans="1:9" ht="14.25">
      <c r="A2014"/>
      <c r="B2014"/>
      <c r="C2014" s="32"/>
      <c r="D2014" s="32"/>
      <c r="E2014"/>
      <c r="F2014"/>
      <c r="G2014" s="106"/>
      <c r="H2014"/>
      <c r="I2014"/>
    </row>
    <row r="2015" spans="1:9" ht="14.25">
      <c r="A2015"/>
      <c r="B2015"/>
      <c r="C2015" s="32"/>
      <c r="D2015" s="32"/>
      <c r="E2015"/>
      <c r="F2015"/>
      <c r="G2015" s="106"/>
      <c r="H2015"/>
      <c r="I2015"/>
    </row>
    <row r="2016" spans="1:9" ht="14.25">
      <c r="A2016"/>
      <c r="B2016"/>
      <c r="C2016" s="32"/>
      <c r="D2016" s="32"/>
      <c r="E2016"/>
      <c r="F2016"/>
      <c r="G2016" s="106"/>
      <c r="H2016"/>
      <c r="I2016"/>
    </row>
    <row r="2017" spans="1:9" ht="14.25">
      <c r="A2017"/>
      <c r="B2017"/>
      <c r="C2017" s="32"/>
      <c r="D2017" s="32"/>
      <c r="E2017"/>
      <c r="F2017"/>
      <c r="G2017" s="106"/>
      <c r="H2017"/>
      <c r="I2017"/>
    </row>
    <row r="2018" spans="1:9" ht="14.25">
      <c r="A2018"/>
      <c r="B2018"/>
      <c r="C2018" s="32"/>
      <c r="D2018" s="32"/>
      <c r="E2018"/>
      <c r="F2018"/>
      <c r="G2018" s="106"/>
      <c r="H2018"/>
      <c r="I2018"/>
    </row>
    <row r="2019" spans="1:9" ht="14.25">
      <c r="A2019"/>
      <c r="B2019"/>
      <c r="C2019" s="32"/>
      <c r="D2019" s="32"/>
      <c r="E2019"/>
      <c r="F2019"/>
      <c r="G2019" s="106"/>
      <c r="H2019"/>
      <c r="I2019"/>
    </row>
    <row r="2020" spans="1:9" ht="14.25">
      <c r="A2020"/>
      <c r="B2020"/>
      <c r="C2020" s="32"/>
      <c r="D2020" s="32"/>
      <c r="E2020"/>
      <c r="F2020"/>
      <c r="G2020" s="106"/>
      <c r="H2020"/>
      <c r="I2020"/>
    </row>
    <row r="2021" spans="1:9" ht="14.25">
      <c r="A2021"/>
      <c r="B2021"/>
      <c r="C2021" s="32"/>
      <c r="D2021" s="32"/>
      <c r="E2021"/>
      <c r="F2021"/>
      <c r="G2021" s="106"/>
      <c r="H2021"/>
      <c r="I2021"/>
    </row>
    <row r="2022" spans="1:9" ht="14.25">
      <c r="A2022"/>
      <c r="B2022"/>
      <c r="C2022" s="32"/>
      <c r="D2022" s="32"/>
      <c r="E2022"/>
      <c r="F2022"/>
      <c r="G2022" s="106"/>
      <c r="H2022"/>
      <c r="I2022"/>
    </row>
    <row r="2023" spans="1:9" ht="14.25">
      <c r="A2023"/>
      <c r="B2023"/>
      <c r="C2023" s="32"/>
      <c r="D2023" s="32"/>
      <c r="E2023"/>
      <c r="F2023"/>
      <c r="G2023" s="106"/>
      <c r="H2023"/>
      <c r="I2023"/>
    </row>
    <row r="2024" spans="1:9" ht="14.25">
      <c r="A2024"/>
      <c r="B2024"/>
      <c r="C2024" s="32"/>
      <c r="D2024" s="32"/>
      <c r="E2024"/>
      <c r="F2024"/>
      <c r="G2024" s="106"/>
      <c r="H2024"/>
      <c r="I2024"/>
    </row>
    <row r="2025" spans="1:9" ht="14.25">
      <c r="A2025"/>
      <c r="B2025"/>
      <c r="C2025" s="32"/>
      <c r="D2025" s="32"/>
      <c r="E2025"/>
      <c r="F2025"/>
      <c r="G2025" s="106"/>
      <c r="H2025"/>
      <c r="I2025"/>
    </row>
    <row r="2026" spans="1:9" ht="14.25">
      <c r="A2026"/>
      <c r="B2026"/>
      <c r="C2026" s="32"/>
      <c r="D2026" s="32"/>
      <c r="E2026"/>
      <c r="F2026"/>
      <c r="G2026" s="106"/>
      <c r="H2026"/>
      <c r="I2026"/>
    </row>
    <row r="2027" spans="1:9" ht="14.25">
      <c r="A2027"/>
      <c r="B2027"/>
      <c r="C2027" s="32"/>
      <c r="D2027" s="32"/>
      <c r="E2027"/>
      <c r="F2027"/>
      <c r="G2027" s="106"/>
      <c r="H2027"/>
      <c r="I2027"/>
    </row>
    <row r="2028" spans="1:9" ht="14.25">
      <c r="A2028"/>
      <c r="B2028"/>
      <c r="C2028" s="32"/>
      <c r="D2028" s="32"/>
      <c r="E2028"/>
      <c r="F2028"/>
      <c r="G2028" s="106"/>
      <c r="H2028"/>
      <c r="I2028"/>
    </row>
    <row r="2029" spans="1:9" ht="14.25">
      <c r="A2029"/>
      <c r="B2029"/>
      <c r="C2029" s="32"/>
      <c r="D2029" s="32"/>
      <c r="E2029"/>
      <c r="F2029"/>
      <c r="G2029" s="106"/>
      <c r="H2029"/>
      <c r="I2029"/>
    </row>
    <row r="2030" spans="1:9" ht="14.25">
      <c r="A2030"/>
      <c r="B2030"/>
      <c r="C2030" s="32"/>
      <c r="D2030" s="32"/>
      <c r="E2030"/>
      <c r="F2030"/>
      <c r="G2030" s="106"/>
      <c r="H2030"/>
      <c r="I2030"/>
    </row>
    <row r="2031" spans="1:9" ht="14.25">
      <c r="A2031"/>
      <c r="B2031"/>
      <c r="C2031" s="32"/>
      <c r="D2031" s="32"/>
      <c r="E2031"/>
      <c r="F2031"/>
      <c r="G2031" s="106"/>
      <c r="H2031"/>
      <c r="I2031"/>
    </row>
    <row r="2032" spans="1:9" ht="14.25">
      <c r="A2032"/>
      <c r="B2032"/>
      <c r="C2032" s="32"/>
      <c r="D2032" s="32"/>
      <c r="E2032"/>
      <c r="F2032"/>
      <c r="G2032" s="106"/>
      <c r="H2032"/>
      <c r="I2032"/>
    </row>
    <row r="2033" spans="1:9" ht="14.25">
      <c r="A2033"/>
      <c r="B2033"/>
      <c r="C2033" s="32"/>
      <c r="D2033" s="32"/>
      <c r="E2033"/>
      <c r="F2033"/>
      <c r="G2033" s="106"/>
      <c r="H2033"/>
      <c r="I2033"/>
    </row>
    <row r="2034" spans="1:9" ht="14.25">
      <c r="A2034"/>
      <c r="B2034"/>
      <c r="C2034" s="32"/>
      <c r="D2034" s="32"/>
      <c r="E2034"/>
      <c r="F2034"/>
      <c r="G2034" s="106"/>
      <c r="H2034"/>
      <c r="I2034"/>
    </row>
    <row r="2035" spans="1:9" ht="14.25">
      <c r="A2035"/>
      <c r="B2035"/>
      <c r="C2035" s="32"/>
      <c r="D2035" s="32"/>
      <c r="E2035"/>
      <c r="F2035"/>
      <c r="G2035" s="106"/>
      <c r="H2035"/>
      <c r="I2035"/>
    </row>
    <row r="2036" spans="1:9" ht="14.25">
      <c r="A2036"/>
      <c r="B2036"/>
      <c r="C2036" s="32"/>
      <c r="D2036" s="32"/>
      <c r="E2036"/>
      <c r="F2036"/>
      <c r="G2036" s="106"/>
      <c r="H2036"/>
      <c r="I2036"/>
    </row>
    <row r="2037" spans="1:9" ht="14.25">
      <c r="A2037"/>
      <c r="B2037"/>
      <c r="C2037" s="32"/>
      <c r="D2037" s="32"/>
      <c r="E2037"/>
      <c r="F2037"/>
      <c r="G2037" s="106"/>
      <c r="H2037"/>
      <c r="I2037"/>
    </row>
    <row r="2038" spans="1:9" ht="14.25">
      <c r="A2038"/>
      <c r="B2038"/>
      <c r="C2038" s="32"/>
      <c r="D2038" s="32"/>
      <c r="E2038"/>
      <c r="F2038"/>
      <c r="G2038" s="106"/>
      <c r="H2038"/>
      <c r="I2038"/>
    </row>
    <row r="2039" spans="1:9" ht="14.25">
      <c r="A2039"/>
      <c r="B2039"/>
      <c r="C2039" s="32"/>
      <c r="D2039" s="32"/>
      <c r="E2039"/>
      <c r="F2039"/>
      <c r="G2039" s="106"/>
      <c r="H2039"/>
      <c r="I2039"/>
    </row>
    <row r="2040" spans="1:9" ht="14.25">
      <c r="A2040"/>
      <c r="B2040"/>
      <c r="C2040" s="32"/>
      <c r="D2040" s="32"/>
      <c r="E2040"/>
      <c r="F2040"/>
      <c r="G2040" s="106"/>
      <c r="H2040"/>
      <c r="I2040"/>
    </row>
    <row r="2041" spans="1:9" ht="14.25">
      <c r="A2041"/>
      <c r="B2041"/>
      <c r="C2041" s="32"/>
      <c r="D2041" s="32"/>
      <c r="E2041"/>
      <c r="F2041"/>
      <c r="G2041" s="106"/>
      <c r="H2041"/>
      <c r="I2041"/>
    </row>
    <row r="2042" spans="1:9" ht="14.25">
      <c r="A2042"/>
      <c r="B2042"/>
      <c r="C2042" s="32"/>
      <c r="D2042" s="32"/>
      <c r="E2042"/>
      <c r="F2042"/>
      <c r="G2042" s="106"/>
      <c r="H2042"/>
      <c r="I2042"/>
    </row>
    <row r="2043" spans="1:9" ht="14.25">
      <c r="A2043"/>
      <c r="B2043"/>
      <c r="C2043" s="32"/>
      <c r="D2043" s="32"/>
      <c r="E2043"/>
      <c r="F2043"/>
      <c r="G2043" s="106"/>
      <c r="H2043"/>
      <c r="I2043"/>
    </row>
    <row r="2044" spans="1:9" ht="14.25">
      <c r="A2044"/>
      <c r="B2044"/>
      <c r="C2044" s="32"/>
      <c r="D2044" s="32"/>
      <c r="E2044"/>
      <c r="F2044"/>
      <c r="G2044" s="106"/>
      <c r="H2044"/>
      <c r="I2044"/>
    </row>
    <row r="2045" spans="1:9" ht="14.25">
      <c r="A2045"/>
      <c r="B2045"/>
      <c r="C2045" s="32"/>
      <c r="D2045" s="32"/>
      <c r="E2045"/>
      <c r="F2045"/>
      <c r="G2045" s="106"/>
      <c r="H2045"/>
      <c r="I2045"/>
    </row>
    <row r="2046" spans="1:9" ht="14.25">
      <c r="A2046"/>
      <c r="B2046"/>
      <c r="C2046" s="32"/>
      <c r="D2046" s="32"/>
      <c r="E2046"/>
      <c r="F2046"/>
      <c r="G2046" s="106"/>
      <c r="H2046"/>
      <c r="I2046"/>
    </row>
    <row r="2047" spans="1:9" ht="14.25">
      <c r="A2047"/>
      <c r="B2047"/>
      <c r="C2047" s="32"/>
      <c r="D2047" s="32"/>
      <c r="E2047"/>
      <c r="F2047"/>
      <c r="G2047" s="106"/>
      <c r="H2047"/>
      <c r="I2047"/>
    </row>
    <row r="2048" spans="1:9" ht="14.25">
      <c r="A2048"/>
      <c r="B2048"/>
      <c r="C2048" s="32"/>
      <c r="D2048" s="32"/>
      <c r="E2048"/>
      <c r="F2048"/>
      <c r="G2048" s="106"/>
      <c r="H2048"/>
      <c r="I2048"/>
    </row>
    <row r="2049" spans="1:9" ht="14.25">
      <c r="A2049"/>
      <c r="B2049"/>
      <c r="C2049" s="32"/>
      <c r="D2049" s="32"/>
      <c r="E2049"/>
      <c r="F2049"/>
      <c r="G2049" s="106"/>
      <c r="H2049"/>
      <c r="I2049"/>
    </row>
    <row r="2050" spans="1:9" ht="14.25">
      <c r="A2050"/>
      <c r="B2050"/>
      <c r="C2050" s="32"/>
      <c r="D2050" s="32"/>
      <c r="E2050"/>
      <c r="F2050"/>
      <c r="G2050" s="106"/>
      <c r="H2050"/>
      <c r="I2050"/>
    </row>
    <row r="2051" spans="1:9" ht="14.25">
      <c r="A2051"/>
      <c r="B2051"/>
      <c r="C2051" s="32"/>
      <c r="D2051" s="32"/>
      <c r="E2051"/>
      <c r="F2051"/>
      <c r="G2051" s="106"/>
      <c r="H2051"/>
      <c r="I2051"/>
    </row>
    <row r="2052" spans="1:9" ht="14.25">
      <c r="A2052"/>
      <c r="B2052"/>
      <c r="C2052" s="32"/>
      <c r="D2052" s="32"/>
      <c r="E2052"/>
      <c r="F2052"/>
      <c r="G2052" s="106"/>
      <c r="H2052"/>
      <c r="I2052"/>
    </row>
    <row r="2053" spans="1:9" ht="14.25">
      <c r="A2053"/>
      <c r="B2053"/>
      <c r="C2053" s="32"/>
      <c r="D2053" s="32"/>
      <c r="E2053"/>
      <c r="F2053"/>
      <c r="G2053" s="106"/>
      <c r="H2053"/>
      <c r="I2053"/>
    </row>
    <row r="2054" spans="1:9" ht="14.25">
      <c r="A2054"/>
      <c r="B2054"/>
      <c r="C2054" s="32"/>
      <c r="D2054" s="32"/>
      <c r="E2054"/>
      <c r="F2054"/>
      <c r="G2054" s="106"/>
      <c r="H2054"/>
      <c r="I2054"/>
    </row>
    <row r="2055" spans="1:9" ht="14.25">
      <c r="A2055"/>
      <c r="B2055"/>
      <c r="C2055" s="32"/>
      <c r="D2055" s="32"/>
      <c r="E2055"/>
      <c r="F2055"/>
      <c r="G2055" s="106"/>
      <c r="H2055"/>
      <c r="I2055"/>
    </row>
    <row r="2056" spans="1:9" ht="14.25">
      <c r="A2056"/>
      <c r="B2056"/>
      <c r="C2056" s="32"/>
      <c r="D2056" s="32"/>
      <c r="E2056"/>
      <c r="F2056"/>
      <c r="G2056" s="106"/>
      <c r="H2056"/>
      <c r="I2056"/>
    </row>
    <row r="2057" spans="1:9" ht="14.25">
      <c r="A2057"/>
      <c r="B2057"/>
      <c r="C2057" s="32"/>
      <c r="D2057" s="32"/>
      <c r="E2057"/>
      <c r="F2057"/>
      <c r="G2057" s="106"/>
      <c r="H2057"/>
      <c r="I2057"/>
    </row>
    <row r="2058" spans="1:9" ht="14.25">
      <c r="A2058"/>
      <c r="B2058"/>
      <c r="C2058" s="32"/>
      <c r="D2058" s="32"/>
      <c r="E2058"/>
      <c r="F2058"/>
      <c r="G2058" s="106"/>
      <c r="H2058"/>
      <c r="I2058"/>
    </row>
    <row r="2059" spans="1:9" ht="14.25">
      <c r="A2059"/>
      <c r="B2059"/>
      <c r="C2059" s="32"/>
      <c r="D2059" s="32"/>
      <c r="E2059"/>
      <c r="F2059"/>
      <c r="G2059" s="106"/>
      <c r="H2059"/>
      <c r="I2059"/>
    </row>
    <row r="2060" spans="1:9" ht="14.25">
      <c r="A2060"/>
      <c r="B2060"/>
      <c r="C2060" s="32"/>
      <c r="D2060" s="32"/>
      <c r="E2060"/>
      <c r="F2060"/>
      <c r="G2060" s="106"/>
      <c r="H2060"/>
      <c r="I2060"/>
    </row>
    <row r="2061" spans="1:9" ht="14.25">
      <c r="A2061"/>
      <c r="B2061"/>
      <c r="C2061" s="32"/>
      <c r="D2061" s="32"/>
      <c r="E2061"/>
      <c r="F2061"/>
      <c r="G2061" s="106"/>
      <c r="H2061"/>
      <c r="I2061"/>
    </row>
    <row r="2062" spans="1:9" ht="14.25">
      <c r="A2062"/>
      <c r="B2062"/>
      <c r="C2062" s="32"/>
      <c r="D2062" s="32"/>
      <c r="E2062"/>
      <c r="F2062"/>
      <c r="G2062" s="106"/>
      <c r="H2062"/>
      <c r="I2062"/>
    </row>
    <row r="2063" spans="1:9" ht="14.25">
      <c r="A2063"/>
      <c r="B2063"/>
      <c r="C2063" s="32"/>
      <c r="D2063" s="32"/>
      <c r="E2063"/>
      <c r="F2063"/>
      <c r="G2063" s="106"/>
      <c r="H2063"/>
      <c r="I2063"/>
    </row>
    <row r="2064" spans="1:9" ht="14.25">
      <c r="A2064"/>
      <c r="B2064"/>
      <c r="C2064" s="32"/>
      <c r="D2064" s="32"/>
      <c r="E2064"/>
      <c r="F2064"/>
      <c r="G2064" s="106"/>
      <c r="H2064"/>
      <c r="I2064"/>
    </row>
    <row r="2065" spans="1:9" ht="14.25">
      <c r="A2065"/>
      <c r="B2065"/>
      <c r="C2065" s="32"/>
      <c r="D2065" s="32"/>
      <c r="E2065"/>
      <c r="F2065"/>
      <c r="G2065" s="106"/>
      <c r="H2065"/>
      <c r="I2065"/>
    </row>
    <row r="2066" spans="1:9" ht="14.25">
      <c r="A2066"/>
      <c r="B2066"/>
      <c r="C2066" s="32"/>
      <c r="D2066" s="32"/>
      <c r="E2066"/>
      <c r="F2066"/>
      <c r="G2066" s="106"/>
      <c r="H2066"/>
      <c r="I2066"/>
    </row>
    <row r="2067" spans="1:9" ht="14.25">
      <c r="A2067"/>
      <c r="B2067"/>
      <c r="C2067" s="32"/>
      <c r="D2067" s="32"/>
      <c r="E2067"/>
      <c r="F2067"/>
      <c r="G2067" s="106"/>
      <c r="H2067"/>
      <c r="I2067"/>
    </row>
    <row r="2068" spans="1:9" ht="14.25">
      <c r="A2068"/>
      <c r="B2068"/>
      <c r="C2068" s="32"/>
      <c r="D2068" s="32"/>
      <c r="E2068"/>
      <c r="F2068"/>
      <c r="G2068" s="106"/>
      <c r="H2068"/>
      <c r="I2068"/>
    </row>
    <row r="2069" spans="1:9" ht="14.25">
      <c r="A2069"/>
      <c r="B2069"/>
      <c r="C2069" s="32"/>
      <c r="D2069" s="32"/>
      <c r="E2069"/>
      <c r="F2069"/>
      <c r="G2069" s="106"/>
      <c r="H2069"/>
      <c r="I2069"/>
    </row>
    <row r="2070" spans="1:9" ht="14.25">
      <c r="A2070"/>
      <c r="B2070"/>
      <c r="C2070" s="32"/>
      <c r="D2070" s="32"/>
      <c r="E2070"/>
      <c r="F2070"/>
      <c r="G2070" s="106"/>
      <c r="H2070"/>
      <c r="I2070"/>
    </row>
    <row r="2071" spans="1:9" ht="14.25">
      <c r="A2071"/>
      <c r="B2071"/>
      <c r="C2071" s="32"/>
      <c r="D2071" s="32"/>
      <c r="E2071"/>
      <c r="F2071"/>
      <c r="G2071" s="106"/>
      <c r="H2071"/>
      <c r="I2071"/>
    </row>
    <row r="2072" spans="1:9" ht="14.25">
      <c r="A2072"/>
      <c r="B2072"/>
      <c r="C2072" s="32"/>
      <c r="D2072" s="32"/>
      <c r="E2072"/>
      <c r="F2072"/>
      <c r="G2072" s="106"/>
      <c r="H2072"/>
      <c r="I2072"/>
    </row>
    <row r="2073" spans="1:9" ht="14.25">
      <c r="A2073"/>
      <c r="B2073"/>
      <c r="C2073" s="32"/>
      <c r="D2073" s="32"/>
      <c r="E2073"/>
      <c r="F2073"/>
      <c r="G2073" s="106"/>
      <c r="H2073"/>
      <c r="I2073"/>
    </row>
    <row r="2074" spans="1:9" ht="14.25">
      <c r="A2074"/>
      <c r="B2074"/>
      <c r="C2074" s="32"/>
      <c r="D2074" s="32"/>
      <c r="E2074"/>
      <c r="F2074"/>
      <c r="G2074" s="106"/>
      <c r="H2074"/>
      <c r="I2074"/>
    </row>
    <row r="2075" spans="1:9" ht="14.25">
      <c r="A2075"/>
      <c r="B2075"/>
      <c r="C2075" s="32"/>
      <c r="D2075" s="32"/>
      <c r="E2075"/>
      <c r="F2075"/>
      <c r="G2075" s="106"/>
      <c r="H2075"/>
      <c r="I2075"/>
    </row>
    <row r="2076" spans="1:9" ht="14.25">
      <c r="A2076"/>
      <c r="B2076"/>
      <c r="C2076" s="32"/>
      <c r="D2076" s="32"/>
      <c r="E2076"/>
      <c r="F2076"/>
      <c r="G2076" s="106"/>
      <c r="H2076"/>
      <c r="I2076"/>
    </row>
    <row r="2077" spans="1:9" ht="14.25">
      <c r="A2077"/>
      <c r="B2077"/>
      <c r="C2077" s="32"/>
      <c r="D2077" s="32"/>
      <c r="E2077"/>
      <c r="F2077"/>
      <c r="G2077" s="106"/>
      <c r="H2077"/>
      <c r="I2077"/>
    </row>
    <row r="2078" spans="1:9" ht="14.25">
      <c r="A2078"/>
      <c r="B2078"/>
      <c r="C2078" s="32"/>
      <c r="D2078" s="32"/>
      <c r="E2078"/>
      <c r="F2078"/>
      <c r="G2078" s="106"/>
      <c r="H2078"/>
      <c r="I2078"/>
    </row>
    <row r="2079" spans="1:9" ht="14.25">
      <c r="A2079"/>
      <c r="B2079"/>
      <c r="C2079" s="32"/>
      <c r="D2079" s="32"/>
      <c r="E2079"/>
      <c r="F2079"/>
      <c r="G2079" s="106"/>
      <c r="H2079"/>
      <c r="I2079"/>
    </row>
    <row r="2080" spans="1:9" ht="14.25">
      <c r="A2080"/>
      <c r="B2080"/>
      <c r="C2080" s="32"/>
      <c r="D2080" s="32"/>
      <c r="E2080"/>
      <c r="F2080"/>
      <c r="G2080" s="106"/>
      <c r="H2080"/>
      <c r="I2080"/>
    </row>
    <row r="2081" spans="1:9" ht="14.25">
      <c r="A2081"/>
      <c r="B2081"/>
      <c r="C2081" s="32"/>
      <c r="D2081" s="32"/>
      <c r="E2081"/>
      <c r="F2081"/>
      <c r="G2081" s="106"/>
      <c r="H2081"/>
      <c r="I2081"/>
    </row>
    <row r="2082" spans="1:9" ht="14.25">
      <c r="A2082"/>
      <c r="B2082"/>
      <c r="C2082" s="32"/>
      <c r="D2082" s="32"/>
      <c r="E2082"/>
      <c r="F2082"/>
      <c r="G2082" s="106"/>
      <c r="H2082"/>
      <c r="I2082"/>
    </row>
    <row r="2083" spans="1:9" ht="14.25">
      <c r="A2083"/>
      <c r="B2083"/>
      <c r="C2083" s="32"/>
      <c r="D2083" s="32"/>
      <c r="E2083"/>
      <c r="F2083"/>
      <c r="G2083" s="106"/>
      <c r="H2083"/>
      <c r="I2083"/>
    </row>
    <row r="2084" spans="1:9" ht="14.25">
      <c r="A2084"/>
      <c r="B2084"/>
      <c r="C2084" s="32"/>
      <c r="D2084" s="32"/>
      <c r="E2084"/>
      <c r="F2084"/>
      <c r="G2084" s="106"/>
      <c r="H2084"/>
      <c r="I2084"/>
    </row>
    <row r="2085" spans="1:9" ht="14.25">
      <c r="A2085"/>
      <c r="B2085"/>
      <c r="C2085" s="32"/>
      <c r="D2085" s="32"/>
      <c r="E2085"/>
      <c r="F2085"/>
      <c r="G2085" s="106"/>
      <c r="H2085"/>
      <c r="I2085"/>
    </row>
    <row r="2086" spans="1:9" ht="14.25">
      <c r="A2086"/>
      <c r="B2086"/>
      <c r="C2086" s="32"/>
      <c r="D2086" s="32"/>
      <c r="E2086"/>
      <c r="F2086"/>
      <c r="G2086" s="106"/>
      <c r="H2086"/>
      <c r="I2086"/>
    </row>
    <row r="2087" spans="1:9" ht="14.25">
      <c r="A2087"/>
      <c r="B2087"/>
      <c r="C2087" s="32"/>
      <c r="D2087" s="32"/>
      <c r="E2087"/>
      <c r="F2087"/>
      <c r="G2087" s="106"/>
      <c r="H2087"/>
      <c r="I2087"/>
    </row>
    <row r="2088" spans="1:9" ht="14.25">
      <c r="A2088"/>
      <c r="B2088"/>
      <c r="C2088" s="32"/>
      <c r="D2088" s="32"/>
      <c r="E2088"/>
      <c r="F2088"/>
      <c r="G2088" s="106"/>
      <c r="H2088"/>
      <c r="I2088"/>
    </row>
    <row r="2089" spans="1:9" ht="14.25">
      <c r="A2089"/>
      <c r="B2089"/>
      <c r="C2089" s="32"/>
      <c r="D2089" s="32"/>
      <c r="E2089"/>
      <c r="F2089"/>
      <c r="G2089" s="106"/>
      <c r="H2089"/>
      <c r="I2089"/>
    </row>
    <row r="2090" spans="1:9" ht="14.25">
      <c r="A2090"/>
      <c r="B2090"/>
      <c r="C2090" s="32"/>
      <c r="D2090" s="32"/>
      <c r="E2090"/>
      <c r="F2090"/>
      <c r="G2090" s="106"/>
      <c r="H2090"/>
      <c r="I2090"/>
    </row>
    <row r="2091" spans="1:9" ht="14.25">
      <c r="A2091"/>
      <c r="B2091"/>
      <c r="C2091" s="32"/>
      <c r="D2091" s="32"/>
      <c r="E2091"/>
      <c r="F2091"/>
      <c r="G2091" s="106"/>
      <c r="H2091"/>
      <c r="I2091"/>
    </row>
    <row r="2092" spans="1:9" ht="14.25">
      <c r="A2092"/>
      <c r="B2092"/>
      <c r="C2092" s="32"/>
      <c r="D2092" s="32"/>
      <c r="E2092"/>
      <c r="F2092"/>
      <c r="G2092" s="106"/>
      <c r="H2092"/>
      <c r="I2092"/>
    </row>
    <row r="2093" spans="1:9" ht="14.25">
      <c r="A2093"/>
      <c r="B2093"/>
      <c r="C2093" s="32"/>
      <c r="D2093" s="32"/>
      <c r="E2093"/>
      <c r="F2093"/>
      <c r="G2093" s="106"/>
      <c r="H2093"/>
      <c r="I2093"/>
    </row>
    <row r="2094" spans="1:9" ht="14.25">
      <c r="A2094"/>
      <c r="B2094"/>
      <c r="C2094" s="32"/>
      <c r="D2094" s="32"/>
      <c r="E2094"/>
      <c r="F2094"/>
      <c r="G2094" s="106"/>
      <c r="H2094"/>
      <c r="I2094"/>
    </row>
    <row r="2095" spans="1:9" ht="14.25">
      <c r="A2095"/>
      <c r="B2095"/>
      <c r="C2095" s="32"/>
      <c r="D2095" s="32"/>
      <c r="E2095"/>
      <c r="F2095"/>
      <c r="G2095" s="106"/>
      <c r="H2095"/>
      <c r="I2095"/>
    </row>
    <row r="2096" spans="1:9" ht="14.25">
      <c r="A2096"/>
      <c r="B2096"/>
      <c r="C2096" s="32"/>
      <c r="D2096" s="32"/>
      <c r="E2096"/>
      <c r="F2096"/>
      <c r="G2096" s="106"/>
      <c r="H2096"/>
      <c r="I2096"/>
    </row>
    <row r="2097" spans="1:9" ht="14.25">
      <c r="A2097"/>
      <c r="B2097"/>
      <c r="C2097" s="32"/>
      <c r="D2097" s="32"/>
      <c r="E2097"/>
      <c r="F2097"/>
      <c r="G2097" s="106"/>
      <c r="H2097"/>
      <c r="I2097"/>
    </row>
    <row r="2098" spans="1:9" ht="14.25">
      <c r="A2098"/>
      <c r="B2098"/>
      <c r="C2098" s="32"/>
      <c r="D2098" s="32"/>
      <c r="E2098"/>
      <c r="F2098"/>
      <c r="G2098" s="106"/>
      <c r="H2098"/>
      <c r="I2098"/>
    </row>
    <row r="2099" spans="1:9" ht="14.25">
      <c r="A2099"/>
      <c r="B2099"/>
      <c r="C2099" s="32"/>
      <c r="D2099" s="32"/>
      <c r="E2099"/>
      <c r="F2099"/>
      <c r="G2099" s="106"/>
      <c r="H2099"/>
      <c r="I2099"/>
    </row>
    <row r="2100" spans="1:9" ht="14.25">
      <c r="A2100"/>
      <c r="B2100"/>
      <c r="C2100" s="32"/>
      <c r="D2100" s="32"/>
      <c r="E2100"/>
      <c r="F2100"/>
      <c r="G2100" s="106"/>
      <c r="H2100"/>
      <c r="I2100"/>
    </row>
    <row r="2101" spans="1:9" ht="14.25">
      <c r="A2101"/>
      <c r="B2101"/>
      <c r="C2101" s="32"/>
      <c r="D2101" s="32"/>
      <c r="E2101"/>
      <c r="F2101"/>
      <c r="G2101" s="106"/>
      <c r="H2101"/>
      <c r="I2101"/>
    </row>
    <row r="2102" spans="1:9" ht="14.25">
      <c r="A2102"/>
      <c r="B2102"/>
      <c r="C2102" s="32"/>
      <c r="D2102" s="32"/>
      <c r="E2102"/>
      <c r="F2102"/>
      <c r="G2102" s="106"/>
      <c r="H2102"/>
      <c r="I2102"/>
    </row>
    <row r="2103" spans="1:9" ht="14.25">
      <c r="A2103"/>
      <c r="B2103"/>
      <c r="C2103" s="32"/>
      <c r="D2103" s="32"/>
      <c r="E2103"/>
      <c r="F2103"/>
      <c r="G2103" s="106"/>
      <c r="H2103"/>
      <c r="I2103"/>
    </row>
    <row r="2104" spans="1:9" ht="14.25">
      <c r="A2104"/>
      <c r="B2104"/>
      <c r="C2104" s="32"/>
      <c r="D2104" s="32"/>
      <c r="E2104"/>
      <c r="F2104"/>
      <c r="G2104" s="106"/>
      <c r="H2104"/>
      <c r="I2104"/>
    </row>
    <row r="2105" spans="1:9" ht="14.25">
      <c r="A2105"/>
      <c r="B2105"/>
      <c r="C2105" s="32"/>
      <c r="D2105" s="32"/>
      <c r="E2105"/>
      <c r="F2105"/>
      <c r="G2105" s="106"/>
      <c r="H2105"/>
      <c r="I2105"/>
    </row>
    <row r="2106" spans="1:9" ht="14.25">
      <c r="A2106"/>
      <c r="B2106"/>
      <c r="C2106" s="32"/>
      <c r="D2106" s="32"/>
      <c r="E2106"/>
      <c r="F2106"/>
      <c r="G2106" s="106"/>
      <c r="H2106"/>
      <c r="I2106"/>
    </row>
    <row r="2107" spans="1:9" ht="14.25">
      <c r="A2107"/>
      <c r="B2107"/>
      <c r="C2107" s="32"/>
      <c r="D2107" s="32"/>
      <c r="E2107"/>
      <c r="F2107"/>
      <c r="G2107" s="106"/>
      <c r="H2107"/>
      <c r="I2107"/>
    </row>
    <row r="2108" spans="1:9" ht="14.25">
      <c r="A2108"/>
      <c r="B2108"/>
      <c r="C2108" s="32"/>
      <c r="D2108" s="32"/>
      <c r="E2108"/>
      <c r="F2108"/>
      <c r="G2108" s="106"/>
      <c r="H2108"/>
      <c r="I2108"/>
    </row>
    <row r="2109" spans="1:9" ht="14.25">
      <c r="A2109"/>
      <c r="B2109"/>
      <c r="C2109" s="32"/>
      <c r="D2109" s="32"/>
      <c r="E2109"/>
      <c r="F2109"/>
      <c r="G2109" s="106"/>
      <c r="H2109"/>
      <c r="I2109"/>
    </row>
    <row r="2110" spans="1:9" ht="14.25">
      <c r="A2110"/>
      <c r="B2110"/>
      <c r="C2110" s="32"/>
      <c r="D2110" s="32"/>
      <c r="E2110"/>
      <c r="F2110"/>
      <c r="G2110" s="106"/>
      <c r="H2110"/>
      <c r="I2110"/>
    </row>
    <row r="2111" spans="1:9" ht="14.25">
      <c r="A2111"/>
      <c r="B2111"/>
      <c r="C2111" s="32"/>
      <c r="D2111" s="32"/>
      <c r="E2111"/>
      <c r="F2111"/>
      <c r="G2111" s="106"/>
      <c r="H2111"/>
      <c r="I2111"/>
    </row>
    <row r="2112" spans="1:9" ht="14.25">
      <c r="A2112"/>
      <c r="B2112"/>
      <c r="C2112" s="32"/>
      <c r="D2112" s="32"/>
      <c r="E2112"/>
      <c r="F2112"/>
      <c r="G2112" s="106"/>
      <c r="H2112"/>
      <c r="I2112"/>
    </row>
    <row r="2113" spans="1:9" ht="14.25">
      <c r="A2113"/>
      <c r="B2113"/>
      <c r="C2113" s="32"/>
      <c r="D2113" s="32"/>
      <c r="E2113"/>
      <c r="F2113"/>
      <c r="G2113" s="106"/>
      <c r="H2113"/>
      <c r="I2113"/>
    </row>
    <row r="2114" spans="1:9" ht="14.25">
      <c r="A2114"/>
      <c r="B2114"/>
      <c r="C2114" s="32"/>
      <c r="D2114" s="32"/>
      <c r="E2114"/>
      <c r="F2114"/>
      <c r="G2114" s="106"/>
      <c r="H2114"/>
      <c r="I2114"/>
    </row>
    <row r="2115" spans="1:9" ht="14.25">
      <c r="A2115"/>
      <c r="B2115"/>
      <c r="C2115" s="32"/>
      <c r="D2115" s="32"/>
      <c r="E2115"/>
      <c r="F2115"/>
      <c r="G2115" s="106"/>
      <c r="H2115"/>
      <c r="I2115"/>
    </row>
    <row r="2116" spans="1:9" ht="14.25">
      <c r="A2116"/>
      <c r="B2116"/>
      <c r="C2116" s="32"/>
      <c r="D2116" s="32"/>
      <c r="E2116"/>
      <c r="F2116"/>
      <c r="G2116" s="106"/>
      <c r="H2116"/>
      <c r="I2116"/>
    </row>
    <row r="2117" spans="1:9" ht="14.25">
      <c r="A2117"/>
      <c r="B2117"/>
      <c r="C2117" s="32"/>
      <c r="D2117" s="32"/>
      <c r="E2117"/>
      <c r="F2117"/>
      <c r="G2117" s="106"/>
      <c r="H2117"/>
      <c r="I2117"/>
    </row>
    <row r="2118" spans="1:9" ht="14.25">
      <c r="A2118"/>
      <c r="B2118"/>
      <c r="C2118" s="32"/>
      <c r="D2118" s="32"/>
      <c r="E2118"/>
      <c r="F2118"/>
      <c r="G2118" s="106"/>
      <c r="H2118"/>
      <c r="I2118"/>
    </row>
    <row r="2119" spans="1:9" ht="14.25">
      <c r="A2119"/>
      <c r="B2119"/>
      <c r="C2119" s="32"/>
      <c r="D2119" s="32"/>
      <c r="E2119"/>
      <c r="F2119"/>
      <c r="G2119" s="106"/>
      <c r="H2119"/>
      <c r="I2119"/>
    </row>
    <row r="2120" spans="1:9" ht="14.25">
      <c r="A2120"/>
      <c r="B2120"/>
      <c r="C2120" s="32"/>
      <c r="D2120" s="32"/>
      <c r="E2120"/>
      <c r="F2120"/>
      <c r="G2120" s="106"/>
      <c r="H2120"/>
      <c r="I2120"/>
    </row>
    <row r="2121" spans="1:9" ht="14.25">
      <c r="A2121"/>
      <c r="B2121"/>
      <c r="C2121" s="32"/>
      <c r="D2121" s="32"/>
      <c r="E2121"/>
      <c r="F2121"/>
      <c r="G2121" s="106"/>
      <c r="H2121"/>
      <c r="I2121"/>
    </row>
    <row r="2122" spans="1:9" ht="14.25">
      <c r="A2122"/>
      <c r="B2122"/>
      <c r="C2122" s="32"/>
      <c r="D2122" s="32"/>
      <c r="E2122"/>
      <c r="F2122"/>
      <c r="G2122" s="106"/>
      <c r="H2122"/>
      <c r="I2122"/>
    </row>
    <row r="2123" spans="1:9" ht="14.25">
      <c r="A2123"/>
      <c r="B2123"/>
      <c r="C2123" s="32"/>
      <c r="D2123" s="32"/>
      <c r="E2123"/>
      <c r="F2123"/>
      <c r="G2123" s="106"/>
      <c r="H2123"/>
      <c r="I2123"/>
    </row>
    <row r="2124" spans="1:9" ht="14.25">
      <c r="A2124"/>
      <c r="B2124"/>
      <c r="C2124" s="32"/>
      <c r="D2124" s="32"/>
      <c r="E2124"/>
      <c r="F2124"/>
      <c r="G2124" s="106"/>
      <c r="H2124"/>
      <c r="I2124"/>
    </row>
    <row r="2125" spans="1:9" ht="14.25">
      <c r="A2125"/>
      <c r="B2125"/>
      <c r="C2125" s="32"/>
      <c r="D2125" s="32"/>
      <c r="E2125"/>
      <c r="F2125"/>
      <c r="G2125" s="106"/>
      <c r="H2125"/>
      <c r="I2125"/>
    </row>
    <row r="2126" spans="1:9" ht="14.25">
      <c r="A2126"/>
      <c r="B2126"/>
      <c r="C2126" s="32"/>
      <c r="D2126" s="32"/>
      <c r="E2126"/>
      <c r="F2126"/>
      <c r="G2126" s="106"/>
      <c r="H2126"/>
      <c r="I2126"/>
    </row>
    <row r="2127" spans="1:9" ht="14.25">
      <c r="A2127"/>
      <c r="B2127"/>
      <c r="C2127" s="32"/>
      <c r="D2127" s="32"/>
      <c r="E2127"/>
      <c r="F2127"/>
      <c r="G2127" s="106"/>
      <c r="H2127"/>
      <c r="I2127"/>
    </row>
    <row r="2128" spans="1:9" ht="14.25">
      <c r="A2128"/>
      <c r="B2128"/>
      <c r="C2128" s="32"/>
      <c r="D2128" s="32"/>
      <c r="E2128"/>
      <c r="F2128"/>
      <c r="G2128" s="106"/>
      <c r="H2128"/>
      <c r="I2128"/>
    </row>
    <row r="2129" spans="1:9" ht="14.25">
      <c r="A2129"/>
      <c r="B2129"/>
      <c r="C2129" s="32"/>
      <c r="D2129" s="32"/>
      <c r="E2129"/>
      <c r="F2129"/>
      <c r="G2129" s="106"/>
      <c r="H2129"/>
      <c r="I2129"/>
    </row>
    <row r="2130" spans="1:9" ht="14.25">
      <c r="A2130"/>
      <c r="B2130"/>
      <c r="C2130" s="32"/>
      <c r="D2130" s="32"/>
      <c r="E2130"/>
      <c r="F2130"/>
      <c r="G2130" s="106"/>
      <c r="H2130"/>
      <c r="I2130"/>
    </row>
    <row r="2131" spans="1:9" ht="14.25">
      <c r="A2131"/>
      <c r="B2131"/>
      <c r="C2131" s="32"/>
      <c r="D2131" s="32"/>
      <c r="E2131"/>
      <c r="F2131"/>
      <c r="G2131" s="106"/>
      <c r="H2131"/>
      <c r="I2131"/>
    </row>
    <row r="2132" spans="1:9" ht="14.25">
      <c r="A2132"/>
      <c r="B2132"/>
      <c r="C2132" s="32"/>
      <c r="D2132" s="32"/>
      <c r="E2132"/>
      <c r="F2132"/>
      <c r="G2132" s="106"/>
      <c r="H2132"/>
      <c r="I2132"/>
    </row>
    <row r="2133" spans="1:9" ht="14.25">
      <c r="A2133"/>
      <c r="B2133"/>
      <c r="C2133" s="32"/>
      <c r="D2133" s="32"/>
      <c r="E2133"/>
      <c r="F2133"/>
      <c r="G2133" s="106"/>
      <c r="H2133"/>
      <c r="I2133"/>
    </row>
    <row r="2134" spans="1:9" ht="14.25">
      <c r="A2134"/>
      <c r="B2134"/>
      <c r="C2134" s="32"/>
      <c r="D2134" s="32"/>
      <c r="E2134"/>
      <c r="F2134"/>
      <c r="G2134" s="106"/>
      <c r="H2134"/>
      <c r="I2134"/>
    </row>
    <row r="2135" spans="1:9" ht="14.25">
      <c r="A2135"/>
      <c r="B2135"/>
      <c r="C2135" s="32"/>
      <c r="D2135" s="32"/>
      <c r="E2135"/>
      <c r="F2135"/>
      <c r="G2135" s="106"/>
      <c r="H2135"/>
      <c r="I2135"/>
    </row>
    <row r="2136" spans="1:9" ht="14.25">
      <c r="A2136"/>
      <c r="B2136"/>
      <c r="C2136" s="32"/>
      <c r="D2136" s="32"/>
      <c r="E2136"/>
      <c r="F2136"/>
      <c r="G2136" s="106"/>
      <c r="H2136"/>
      <c r="I2136"/>
    </row>
    <row r="2137" spans="1:9" ht="14.25">
      <c r="A2137"/>
      <c r="B2137"/>
      <c r="C2137" s="32"/>
      <c r="D2137" s="32"/>
      <c r="E2137"/>
      <c r="F2137"/>
      <c r="G2137" s="106"/>
      <c r="H2137"/>
      <c r="I2137"/>
    </row>
    <row r="2138" spans="1:9" ht="14.25">
      <c r="A2138"/>
      <c r="B2138"/>
      <c r="C2138" s="32"/>
      <c r="D2138" s="32"/>
      <c r="E2138"/>
      <c r="F2138"/>
      <c r="G2138" s="106"/>
      <c r="H2138"/>
      <c r="I2138"/>
    </row>
    <row r="2139" spans="1:9" ht="14.25">
      <c r="A2139"/>
      <c r="B2139"/>
      <c r="C2139" s="32"/>
      <c r="D2139" s="32"/>
      <c r="E2139"/>
      <c r="F2139"/>
      <c r="G2139" s="106"/>
      <c r="H2139"/>
      <c r="I2139"/>
    </row>
    <row r="2140" spans="1:9" ht="14.25">
      <c r="A2140"/>
      <c r="B2140"/>
      <c r="C2140" s="32"/>
      <c r="D2140" s="32"/>
      <c r="E2140"/>
      <c r="F2140"/>
      <c r="G2140" s="106"/>
      <c r="H2140"/>
      <c r="I2140"/>
    </row>
    <row r="2141" spans="1:9" ht="14.25">
      <c r="A2141"/>
      <c r="B2141"/>
      <c r="C2141" s="32"/>
      <c r="D2141" s="32"/>
      <c r="E2141"/>
      <c r="F2141"/>
      <c r="G2141" s="106"/>
      <c r="H2141"/>
      <c r="I2141"/>
    </row>
    <row r="2142" spans="1:9" ht="14.25">
      <c r="A2142"/>
      <c r="B2142"/>
      <c r="C2142" s="32"/>
      <c r="D2142" s="32"/>
      <c r="E2142"/>
      <c r="F2142"/>
      <c r="G2142" s="106"/>
      <c r="H2142"/>
      <c r="I2142"/>
    </row>
    <row r="2143" spans="1:9" ht="14.25">
      <c r="A2143"/>
      <c r="B2143"/>
      <c r="C2143" s="32"/>
      <c r="D2143" s="32"/>
      <c r="E2143"/>
      <c r="F2143"/>
      <c r="G2143" s="106"/>
      <c r="H2143"/>
      <c r="I2143"/>
    </row>
    <row r="2144" spans="1:9" ht="14.25">
      <c r="A2144"/>
      <c r="B2144"/>
      <c r="C2144" s="32"/>
      <c r="D2144" s="32"/>
      <c r="E2144"/>
      <c r="F2144"/>
      <c r="G2144" s="106"/>
      <c r="H2144"/>
      <c r="I2144"/>
    </row>
    <row r="2145" spans="1:9" ht="14.25">
      <c r="A2145"/>
      <c r="B2145"/>
      <c r="C2145" s="32"/>
      <c r="D2145" s="32"/>
      <c r="E2145"/>
      <c r="F2145"/>
      <c r="G2145" s="106"/>
      <c r="H2145"/>
      <c r="I2145"/>
    </row>
    <row r="2146" spans="1:9" ht="14.25">
      <c r="A2146"/>
      <c r="B2146"/>
      <c r="C2146" s="32"/>
      <c r="D2146" s="32"/>
      <c r="E2146"/>
      <c r="F2146"/>
      <c r="G2146" s="106"/>
      <c r="H2146"/>
      <c r="I2146"/>
    </row>
    <row r="2147" spans="1:9" ht="14.25">
      <c r="A2147"/>
      <c r="B2147"/>
      <c r="C2147" s="32"/>
      <c r="D2147" s="32"/>
      <c r="E2147"/>
      <c r="F2147"/>
      <c r="G2147" s="106"/>
      <c r="H2147"/>
      <c r="I2147"/>
    </row>
    <row r="2148" spans="1:9" ht="14.25">
      <c r="A2148"/>
      <c r="B2148"/>
      <c r="C2148" s="32"/>
      <c r="D2148" s="32"/>
      <c r="E2148"/>
      <c r="F2148"/>
      <c r="G2148" s="106"/>
      <c r="H2148"/>
      <c r="I2148"/>
    </row>
    <row r="2149" spans="1:9" ht="14.25">
      <c r="A2149"/>
      <c r="B2149"/>
      <c r="C2149" s="32"/>
      <c r="D2149" s="32"/>
      <c r="E2149"/>
      <c r="F2149"/>
      <c r="G2149" s="106"/>
      <c r="H2149"/>
      <c r="I2149"/>
    </row>
    <row r="2150" spans="1:9" ht="14.25">
      <c r="A2150"/>
      <c r="B2150"/>
      <c r="C2150" s="32"/>
      <c r="D2150" s="32"/>
      <c r="E2150"/>
      <c r="F2150"/>
      <c r="G2150" s="106"/>
      <c r="H2150"/>
      <c r="I2150"/>
    </row>
    <row r="2151" spans="1:9" ht="14.25">
      <c r="A2151"/>
      <c r="B2151"/>
      <c r="C2151" s="32"/>
      <c r="D2151" s="32"/>
      <c r="E2151"/>
      <c r="F2151"/>
      <c r="G2151" s="106"/>
      <c r="H2151"/>
      <c r="I2151"/>
    </row>
    <row r="2152" spans="1:9" ht="14.25">
      <c r="A2152"/>
      <c r="B2152"/>
      <c r="C2152" s="32"/>
      <c r="D2152" s="32"/>
      <c r="E2152"/>
      <c r="F2152"/>
      <c r="G2152" s="106"/>
      <c r="H2152"/>
      <c r="I2152"/>
    </row>
    <row r="2153" spans="1:9" ht="14.25">
      <c r="A2153"/>
      <c r="B2153"/>
      <c r="C2153" s="32"/>
      <c r="D2153" s="32"/>
      <c r="E2153"/>
      <c r="F2153"/>
      <c r="G2153" s="106"/>
      <c r="H2153"/>
      <c r="I2153"/>
    </row>
    <row r="2154" spans="1:9" ht="14.25">
      <c r="A2154"/>
      <c r="B2154"/>
      <c r="C2154" s="32"/>
      <c r="D2154" s="32"/>
      <c r="E2154"/>
      <c r="F2154"/>
      <c r="G2154" s="106"/>
      <c r="H2154"/>
      <c r="I2154"/>
    </row>
    <row r="2155" spans="1:9" ht="14.25">
      <c r="A2155"/>
      <c r="B2155"/>
      <c r="C2155" s="32"/>
      <c r="D2155" s="32"/>
      <c r="E2155"/>
      <c r="F2155"/>
      <c r="G2155" s="106"/>
      <c r="H2155"/>
      <c r="I2155"/>
    </row>
    <row r="2156" spans="1:9" ht="14.25">
      <c r="A2156"/>
      <c r="B2156"/>
      <c r="C2156" s="32"/>
      <c r="D2156" s="32"/>
      <c r="E2156"/>
      <c r="F2156"/>
      <c r="G2156" s="106"/>
      <c r="H2156"/>
      <c r="I2156"/>
    </row>
    <row r="2157" spans="1:9" ht="14.25">
      <c r="A2157"/>
      <c r="B2157"/>
      <c r="C2157" s="32"/>
      <c r="D2157" s="32"/>
      <c r="E2157"/>
      <c r="F2157"/>
      <c r="G2157" s="106"/>
      <c r="H2157"/>
      <c r="I2157"/>
    </row>
    <row r="2158" spans="1:9" ht="14.25">
      <c r="A2158"/>
      <c r="B2158"/>
      <c r="C2158" s="32"/>
      <c r="D2158" s="32"/>
      <c r="E2158"/>
      <c r="F2158"/>
      <c r="G2158" s="106"/>
      <c r="H2158"/>
      <c r="I2158"/>
    </row>
    <row r="2159" spans="1:9" ht="14.25">
      <c r="A2159"/>
      <c r="B2159"/>
      <c r="C2159" s="32"/>
      <c r="D2159" s="32"/>
      <c r="E2159"/>
      <c r="F2159"/>
      <c r="G2159" s="106"/>
      <c r="H2159"/>
      <c r="I2159"/>
    </row>
    <row r="2160" spans="1:9" ht="14.25">
      <c r="A2160"/>
      <c r="B2160"/>
      <c r="C2160" s="32"/>
      <c r="D2160" s="32"/>
      <c r="E2160"/>
      <c r="F2160"/>
      <c r="G2160" s="106"/>
      <c r="H2160"/>
      <c r="I2160"/>
    </row>
    <row r="2161" spans="1:9" ht="14.25">
      <c r="A2161"/>
      <c r="B2161"/>
      <c r="C2161" s="32"/>
      <c r="D2161" s="32"/>
      <c r="E2161"/>
      <c r="F2161"/>
      <c r="G2161" s="106"/>
      <c r="H2161"/>
      <c r="I2161"/>
    </row>
    <row r="2162" spans="1:9" ht="14.25">
      <c r="A2162"/>
      <c r="B2162"/>
      <c r="C2162" s="32"/>
      <c r="D2162" s="32"/>
      <c r="E2162"/>
      <c r="F2162"/>
      <c r="G2162" s="106"/>
      <c r="H2162"/>
      <c r="I2162"/>
    </row>
    <row r="2163" spans="1:9" ht="14.25">
      <c r="A2163"/>
      <c r="B2163"/>
      <c r="C2163" s="32"/>
      <c r="D2163" s="32"/>
      <c r="E2163"/>
      <c r="F2163"/>
      <c r="G2163" s="106"/>
      <c r="H2163"/>
      <c r="I2163"/>
    </row>
    <row r="2164" spans="1:9" ht="14.25">
      <c r="A2164"/>
      <c r="B2164"/>
      <c r="C2164" s="32"/>
      <c r="D2164" s="32"/>
      <c r="E2164"/>
      <c r="F2164"/>
      <c r="G2164" s="106"/>
      <c r="H2164"/>
      <c r="I2164"/>
    </row>
    <row r="2165" spans="1:9" ht="14.25">
      <c r="A2165"/>
      <c r="B2165"/>
      <c r="C2165" s="32"/>
      <c r="D2165" s="32"/>
      <c r="E2165"/>
      <c r="F2165"/>
      <c r="G2165" s="106"/>
      <c r="H2165"/>
      <c r="I2165"/>
    </row>
    <row r="2166" spans="1:9" ht="14.25">
      <c r="A2166"/>
      <c r="B2166"/>
      <c r="C2166" s="32"/>
      <c r="D2166" s="32"/>
      <c r="E2166"/>
      <c r="F2166"/>
      <c r="G2166" s="106"/>
      <c r="H2166"/>
      <c r="I2166"/>
    </row>
    <row r="2167" spans="1:9" ht="14.25">
      <c r="A2167"/>
      <c r="B2167"/>
      <c r="C2167" s="32"/>
      <c r="D2167" s="32"/>
      <c r="E2167"/>
      <c r="F2167"/>
      <c r="G2167" s="106"/>
      <c r="H2167"/>
      <c r="I2167"/>
    </row>
    <row r="2168" spans="1:9" ht="14.25">
      <c r="A2168"/>
      <c r="B2168"/>
      <c r="C2168" s="32"/>
      <c r="D2168" s="32"/>
      <c r="E2168"/>
      <c r="F2168"/>
      <c r="G2168" s="106"/>
      <c r="H2168"/>
      <c r="I2168"/>
    </row>
    <row r="2169" spans="1:9" ht="14.25">
      <c r="A2169"/>
      <c r="B2169"/>
      <c r="C2169" s="32"/>
      <c r="D2169" s="32"/>
      <c r="E2169"/>
      <c r="F2169"/>
      <c r="G2169" s="106"/>
      <c r="H2169"/>
      <c r="I2169"/>
    </row>
    <row r="2170" spans="1:9" ht="14.25">
      <c r="A2170"/>
      <c r="B2170"/>
      <c r="C2170" s="32"/>
      <c r="D2170" s="32"/>
      <c r="E2170"/>
      <c r="F2170"/>
      <c r="G2170" s="106"/>
      <c r="H2170"/>
      <c r="I2170"/>
    </row>
    <row r="2171" spans="1:9" ht="14.25">
      <c r="A2171"/>
      <c r="B2171"/>
      <c r="C2171" s="32"/>
      <c r="D2171" s="32"/>
      <c r="E2171"/>
      <c r="F2171"/>
      <c r="G2171" s="106"/>
      <c r="H2171"/>
      <c r="I2171"/>
    </row>
    <row r="2172" spans="1:9" ht="14.25">
      <c r="A2172"/>
      <c r="B2172"/>
      <c r="C2172" s="32"/>
      <c r="D2172" s="32"/>
      <c r="E2172"/>
      <c r="F2172"/>
      <c r="G2172" s="106"/>
      <c r="H2172"/>
      <c r="I2172"/>
    </row>
    <row r="2173" spans="1:9" ht="14.25">
      <c r="A2173"/>
      <c r="B2173"/>
      <c r="C2173" s="32"/>
      <c r="D2173" s="32"/>
      <c r="E2173"/>
      <c r="F2173"/>
      <c r="G2173" s="106"/>
      <c r="H2173"/>
      <c r="I2173"/>
    </row>
    <row r="2174" spans="1:9" ht="14.25">
      <c r="A2174"/>
      <c r="B2174"/>
      <c r="C2174" s="32"/>
      <c r="D2174" s="32"/>
      <c r="E2174"/>
      <c r="F2174"/>
      <c r="G2174" s="106"/>
      <c r="H2174"/>
      <c r="I2174"/>
    </row>
    <row r="2175" spans="1:9" ht="14.25">
      <c r="A2175"/>
      <c r="B2175"/>
      <c r="C2175" s="32"/>
      <c r="D2175" s="32"/>
      <c r="E2175"/>
      <c r="F2175"/>
      <c r="G2175" s="106"/>
      <c r="H2175"/>
      <c r="I2175"/>
    </row>
    <row r="2176" spans="1:9" ht="14.25">
      <c r="A2176"/>
      <c r="B2176"/>
      <c r="C2176" s="32"/>
      <c r="D2176" s="32"/>
      <c r="E2176"/>
      <c r="F2176"/>
      <c r="G2176" s="106"/>
      <c r="H2176"/>
      <c r="I2176"/>
    </row>
    <row r="2177" spans="1:9" ht="14.25">
      <c r="A2177"/>
      <c r="B2177"/>
      <c r="C2177" s="32"/>
      <c r="D2177" s="32"/>
      <c r="E2177"/>
      <c r="F2177"/>
      <c r="G2177" s="106"/>
      <c r="H2177"/>
      <c r="I2177"/>
    </row>
    <row r="2178" spans="1:9" ht="14.25">
      <c r="A2178"/>
      <c r="B2178"/>
      <c r="C2178" s="32"/>
      <c r="D2178" s="32"/>
      <c r="E2178"/>
      <c r="F2178"/>
      <c r="G2178" s="106"/>
      <c r="H2178"/>
      <c r="I2178"/>
    </row>
    <row r="2179" spans="1:9" ht="14.25">
      <c r="A2179"/>
      <c r="B2179"/>
      <c r="C2179" s="32"/>
      <c r="D2179" s="32"/>
      <c r="E2179"/>
      <c r="F2179"/>
      <c r="G2179" s="106"/>
      <c r="H2179"/>
      <c r="I2179"/>
    </row>
    <row r="2180" spans="1:9" ht="14.25">
      <c r="A2180"/>
      <c r="B2180"/>
      <c r="C2180" s="32"/>
      <c r="D2180" s="32"/>
      <c r="E2180"/>
      <c r="F2180"/>
      <c r="G2180" s="106"/>
      <c r="H2180"/>
      <c r="I2180"/>
    </row>
    <row r="2181" spans="1:9" ht="14.25">
      <c r="A2181"/>
      <c r="B2181"/>
      <c r="C2181" s="32"/>
      <c r="D2181" s="32"/>
      <c r="E2181"/>
      <c r="F2181"/>
      <c r="G2181" s="106"/>
      <c r="H2181"/>
      <c r="I2181"/>
    </row>
    <row r="2182" spans="1:9" ht="14.25">
      <c r="A2182"/>
      <c r="B2182"/>
      <c r="C2182" s="32"/>
      <c r="D2182" s="32"/>
      <c r="E2182"/>
      <c r="F2182"/>
      <c r="G2182" s="106"/>
      <c r="H2182"/>
      <c r="I2182"/>
    </row>
    <row r="2183" spans="1:9" ht="14.25">
      <c r="A2183"/>
      <c r="B2183"/>
      <c r="C2183" s="32"/>
      <c r="D2183" s="32"/>
      <c r="E2183"/>
      <c r="F2183"/>
      <c r="G2183" s="106"/>
      <c r="H2183"/>
      <c r="I2183"/>
    </row>
    <row r="2184" spans="1:9" ht="14.25">
      <c r="A2184"/>
      <c r="B2184"/>
      <c r="C2184" s="32"/>
      <c r="D2184" s="32"/>
      <c r="E2184"/>
      <c r="F2184"/>
      <c r="G2184" s="106"/>
      <c r="H2184"/>
      <c r="I2184"/>
    </row>
    <row r="2185" spans="1:9" ht="14.25">
      <c r="A2185"/>
      <c r="B2185"/>
      <c r="C2185" s="32"/>
      <c r="D2185" s="32"/>
      <c r="E2185"/>
      <c r="F2185"/>
      <c r="G2185" s="106"/>
      <c r="H2185"/>
      <c r="I2185"/>
    </row>
    <row r="2186" spans="1:9" ht="14.25">
      <c r="A2186"/>
      <c r="B2186"/>
      <c r="C2186" s="32"/>
      <c r="D2186" s="32"/>
      <c r="E2186"/>
      <c r="F2186"/>
      <c r="G2186" s="106"/>
      <c r="H2186"/>
      <c r="I2186"/>
    </row>
    <row r="2187" spans="1:9" ht="14.25">
      <c r="A2187"/>
      <c r="B2187"/>
      <c r="C2187" s="32"/>
      <c r="D2187" s="32"/>
      <c r="E2187"/>
      <c r="F2187"/>
      <c r="G2187" s="106"/>
      <c r="H2187"/>
      <c r="I2187"/>
    </row>
    <row r="2188" spans="1:9" ht="14.25">
      <c r="A2188"/>
      <c r="B2188"/>
      <c r="C2188" s="32"/>
      <c r="D2188" s="32"/>
      <c r="E2188"/>
      <c r="F2188"/>
      <c r="G2188" s="106"/>
      <c r="H2188"/>
      <c r="I2188"/>
    </row>
    <row r="2189" spans="1:9" ht="14.25">
      <c r="A2189"/>
      <c r="B2189"/>
      <c r="C2189" s="32"/>
      <c r="D2189" s="32"/>
      <c r="E2189"/>
      <c r="F2189"/>
      <c r="G2189" s="106"/>
      <c r="H2189"/>
      <c r="I2189"/>
    </row>
    <row r="2190" spans="1:9" ht="14.25">
      <c r="A2190"/>
      <c r="B2190"/>
      <c r="C2190" s="32"/>
      <c r="D2190" s="32"/>
      <c r="E2190"/>
      <c r="F2190"/>
      <c r="G2190" s="106"/>
      <c r="H2190"/>
      <c r="I2190"/>
    </row>
    <row r="2191" spans="1:9" ht="14.25">
      <c r="A2191"/>
      <c r="B2191"/>
      <c r="C2191" s="32"/>
      <c r="D2191" s="32"/>
      <c r="E2191"/>
      <c r="F2191"/>
      <c r="G2191" s="106"/>
      <c r="H2191"/>
      <c r="I2191"/>
    </row>
    <row r="2192" spans="1:9" ht="14.25">
      <c r="A2192"/>
      <c r="B2192"/>
      <c r="C2192" s="32"/>
      <c r="D2192" s="32"/>
      <c r="E2192"/>
      <c r="F2192"/>
      <c r="G2192" s="106"/>
      <c r="H2192"/>
      <c r="I2192"/>
    </row>
    <row r="2193" spans="1:9" ht="14.25">
      <c r="A2193"/>
      <c r="B2193"/>
      <c r="C2193" s="32"/>
      <c r="D2193" s="32"/>
      <c r="E2193"/>
      <c r="F2193"/>
      <c r="G2193" s="106"/>
      <c r="H2193"/>
      <c r="I2193"/>
    </row>
    <row r="2194" spans="1:9" ht="14.25">
      <c r="A2194"/>
      <c r="B2194"/>
      <c r="C2194" s="32"/>
      <c r="D2194" s="32"/>
      <c r="E2194"/>
      <c r="F2194"/>
      <c r="G2194" s="106"/>
      <c r="H2194"/>
      <c r="I2194"/>
    </row>
    <row r="2195" spans="1:9" ht="14.25">
      <c r="A2195"/>
      <c r="B2195"/>
      <c r="C2195" s="32"/>
      <c r="D2195" s="32"/>
      <c r="E2195"/>
      <c r="F2195"/>
      <c r="G2195" s="106"/>
      <c r="H2195"/>
      <c r="I2195"/>
    </row>
    <row r="2196" spans="1:9" ht="14.25">
      <c r="A2196"/>
      <c r="B2196"/>
      <c r="C2196" s="32"/>
      <c r="D2196" s="32"/>
      <c r="E2196"/>
      <c r="F2196"/>
      <c r="G2196" s="106"/>
      <c r="H2196"/>
      <c r="I2196"/>
    </row>
    <row r="2197" spans="1:9" ht="14.25">
      <c r="A2197"/>
      <c r="B2197"/>
      <c r="C2197" s="32"/>
      <c r="D2197" s="32"/>
      <c r="E2197"/>
      <c r="F2197"/>
      <c r="G2197" s="106"/>
      <c r="H2197"/>
      <c r="I2197"/>
    </row>
    <row r="2198" spans="1:9" ht="14.25">
      <c r="A2198"/>
      <c r="B2198"/>
      <c r="C2198" s="32"/>
      <c r="D2198" s="32"/>
      <c r="E2198"/>
      <c r="F2198"/>
      <c r="G2198" s="106"/>
      <c r="H2198"/>
      <c r="I2198"/>
    </row>
    <row r="2199" spans="1:9" ht="14.25">
      <c r="A2199"/>
      <c r="B2199"/>
      <c r="C2199" s="32"/>
      <c r="D2199" s="32"/>
      <c r="E2199"/>
      <c r="F2199"/>
      <c r="G2199" s="106"/>
      <c r="H2199"/>
      <c r="I2199"/>
    </row>
    <row r="2200" spans="1:9" ht="14.25">
      <c r="A2200"/>
      <c r="B2200"/>
      <c r="C2200" s="32"/>
      <c r="D2200" s="32"/>
      <c r="E2200"/>
      <c r="F2200"/>
      <c r="G2200" s="106"/>
      <c r="H2200"/>
      <c r="I2200"/>
    </row>
    <row r="2201" spans="1:9" ht="14.25">
      <c r="A2201"/>
      <c r="B2201"/>
      <c r="C2201" s="32"/>
      <c r="D2201" s="32"/>
      <c r="E2201"/>
      <c r="F2201"/>
      <c r="G2201" s="106"/>
      <c r="H2201"/>
      <c r="I2201"/>
    </row>
    <row r="2202" spans="1:9" ht="14.25">
      <c r="A2202"/>
      <c r="B2202"/>
      <c r="C2202" s="32"/>
      <c r="D2202" s="32"/>
      <c r="E2202"/>
      <c r="F2202"/>
      <c r="G2202" s="106"/>
      <c r="H2202"/>
      <c r="I2202"/>
    </row>
    <row r="2203" spans="1:9" ht="14.25">
      <c r="A2203"/>
      <c r="B2203"/>
      <c r="C2203" s="32"/>
      <c r="D2203" s="32"/>
      <c r="E2203"/>
      <c r="F2203"/>
      <c r="G2203" s="106"/>
      <c r="H2203"/>
      <c r="I2203"/>
    </row>
    <row r="2204" spans="1:9" ht="14.25">
      <c r="A2204"/>
      <c r="B2204"/>
      <c r="C2204" s="32"/>
      <c r="D2204" s="32"/>
      <c r="E2204"/>
      <c r="F2204"/>
      <c r="G2204" s="106"/>
      <c r="H2204"/>
      <c r="I2204"/>
    </row>
    <row r="2205" spans="1:9" ht="14.25">
      <c r="A2205"/>
      <c r="B2205"/>
      <c r="C2205" s="32"/>
      <c r="D2205" s="32"/>
      <c r="E2205"/>
      <c r="F2205"/>
      <c r="G2205" s="106"/>
      <c r="H2205"/>
      <c r="I2205"/>
    </row>
    <row r="2206" spans="1:9" ht="14.25">
      <c r="A2206"/>
      <c r="B2206"/>
      <c r="C2206" s="32"/>
      <c r="D2206" s="32"/>
      <c r="E2206"/>
      <c r="F2206"/>
      <c r="G2206" s="106"/>
      <c r="H2206"/>
      <c r="I2206"/>
    </row>
    <row r="2207" spans="1:9" ht="14.25">
      <c r="A2207"/>
      <c r="B2207"/>
      <c r="C2207" s="32"/>
      <c r="D2207" s="32"/>
      <c r="E2207"/>
      <c r="F2207"/>
      <c r="G2207" s="106"/>
      <c r="H2207"/>
      <c r="I2207"/>
    </row>
    <row r="2208" spans="1:9" ht="14.25">
      <c r="A2208"/>
      <c r="B2208"/>
      <c r="C2208" s="32"/>
      <c r="D2208" s="32"/>
      <c r="E2208"/>
      <c r="F2208"/>
      <c r="G2208" s="106"/>
      <c r="H2208"/>
      <c r="I2208"/>
    </row>
    <row r="2209" spans="1:9" ht="14.25">
      <c r="A2209"/>
      <c r="B2209"/>
      <c r="C2209" s="32"/>
      <c r="D2209" s="32"/>
      <c r="E2209"/>
      <c r="F2209"/>
      <c r="G2209" s="106"/>
      <c r="H2209"/>
      <c r="I2209"/>
    </row>
    <row r="2210" spans="1:9" ht="14.25">
      <c r="A2210"/>
      <c r="B2210"/>
      <c r="C2210" s="32"/>
      <c r="D2210" s="32"/>
      <c r="E2210"/>
      <c r="F2210"/>
      <c r="G2210" s="106"/>
      <c r="H2210"/>
      <c r="I2210"/>
    </row>
    <row r="2211" spans="1:9" ht="14.25">
      <c r="A2211"/>
      <c r="B2211"/>
      <c r="C2211" s="32"/>
      <c r="D2211" s="32"/>
      <c r="E2211"/>
      <c r="F2211"/>
      <c r="G2211" s="106"/>
      <c r="H2211"/>
      <c r="I2211"/>
    </row>
    <row r="2212" spans="1:9" ht="14.25">
      <c r="A2212"/>
      <c r="B2212"/>
      <c r="C2212" s="32"/>
      <c r="D2212" s="32"/>
      <c r="E2212"/>
      <c r="F2212"/>
      <c r="G2212" s="106"/>
      <c r="H2212"/>
      <c r="I2212"/>
    </row>
    <row r="2213" spans="1:9" ht="14.25">
      <c r="A2213"/>
      <c r="B2213"/>
      <c r="C2213" s="32"/>
      <c r="D2213" s="32"/>
      <c r="E2213"/>
      <c r="F2213"/>
      <c r="G2213" s="106"/>
      <c r="H2213"/>
      <c r="I2213"/>
    </row>
    <row r="2214" spans="1:9" ht="14.25">
      <c r="A2214"/>
      <c r="B2214"/>
      <c r="C2214" s="32"/>
      <c r="D2214" s="32"/>
      <c r="E2214"/>
      <c r="F2214"/>
      <c r="G2214" s="106"/>
      <c r="H2214"/>
      <c r="I2214"/>
    </row>
    <row r="2215" spans="1:9" ht="14.25">
      <c r="A2215"/>
      <c r="B2215"/>
      <c r="C2215" s="32"/>
      <c r="D2215" s="32"/>
      <c r="E2215"/>
      <c r="F2215"/>
      <c r="G2215" s="106"/>
      <c r="H2215"/>
      <c r="I2215"/>
    </row>
    <row r="2216" spans="1:9" ht="14.25">
      <c r="A2216"/>
      <c r="B2216"/>
      <c r="C2216" s="32"/>
      <c r="D2216" s="32"/>
      <c r="E2216"/>
      <c r="F2216"/>
      <c r="G2216" s="106"/>
      <c r="H2216"/>
      <c r="I2216"/>
    </row>
    <row r="2217" spans="1:9" ht="14.25">
      <c r="A2217"/>
      <c r="B2217"/>
      <c r="C2217" s="32"/>
      <c r="D2217" s="32"/>
      <c r="E2217"/>
      <c r="F2217"/>
      <c r="G2217" s="106"/>
      <c r="H2217"/>
      <c r="I2217"/>
    </row>
    <row r="2218" spans="1:9" ht="14.25">
      <c r="A2218"/>
      <c r="B2218"/>
      <c r="C2218" s="32"/>
      <c r="D2218" s="32"/>
      <c r="E2218"/>
      <c r="F2218"/>
      <c r="G2218" s="106"/>
      <c r="H2218"/>
      <c r="I2218"/>
    </row>
    <row r="2219" spans="1:9" ht="14.25">
      <c r="A2219"/>
      <c r="B2219"/>
      <c r="C2219" s="32"/>
      <c r="D2219" s="32"/>
      <c r="E2219"/>
      <c r="F2219"/>
      <c r="G2219" s="106"/>
      <c r="H2219"/>
      <c r="I2219"/>
    </row>
    <row r="2220" spans="1:9" ht="14.25">
      <c r="A2220"/>
      <c r="B2220"/>
      <c r="C2220" s="32"/>
      <c r="D2220" s="32"/>
      <c r="E2220"/>
      <c r="F2220"/>
      <c r="G2220" s="106"/>
      <c r="H2220"/>
      <c r="I2220"/>
    </row>
    <row r="2221" spans="1:9" ht="14.25">
      <c r="A2221"/>
      <c r="B2221"/>
      <c r="C2221" s="32"/>
      <c r="D2221" s="32"/>
      <c r="E2221"/>
      <c r="F2221"/>
      <c r="G2221" s="106"/>
      <c r="H2221"/>
      <c r="I2221"/>
    </row>
    <row r="2222" spans="1:9" ht="14.25">
      <c r="A2222"/>
      <c r="B2222"/>
      <c r="C2222" s="32"/>
      <c r="D2222" s="32"/>
      <c r="E2222"/>
      <c r="F2222"/>
      <c r="G2222" s="106"/>
      <c r="H2222"/>
      <c r="I2222"/>
    </row>
    <row r="2223" spans="1:9" ht="14.25">
      <c r="A2223"/>
      <c r="B2223"/>
      <c r="C2223" s="32"/>
      <c r="D2223" s="32"/>
      <c r="E2223"/>
      <c r="F2223"/>
      <c r="G2223" s="106"/>
      <c r="H2223"/>
      <c r="I2223"/>
    </row>
    <row r="2224" spans="1:9" ht="14.25">
      <c r="A2224"/>
      <c r="B2224"/>
      <c r="C2224" s="32"/>
      <c r="D2224" s="32"/>
      <c r="E2224"/>
      <c r="F2224"/>
      <c r="G2224" s="106"/>
      <c r="H2224"/>
      <c r="I2224"/>
    </row>
    <row r="2225" spans="1:9" ht="14.25">
      <c r="A2225"/>
      <c r="B2225"/>
      <c r="C2225" s="32"/>
      <c r="D2225" s="32"/>
      <c r="E2225"/>
      <c r="F2225"/>
      <c r="G2225" s="106"/>
      <c r="H2225"/>
      <c r="I2225"/>
    </row>
    <row r="2226" spans="1:9" ht="14.25">
      <c r="A2226"/>
      <c r="B2226"/>
      <c r="C2226" s="32"/>
      <c r="D2226" s="32"/>
      <c r="E2226"/>
      <c r="F2226"/>
      <c r="G2226" s="106"/>
      <c r="H2226"/>
      <c r="I2226"/>
    </row>
    <row r="2227" spans="1:9" ht="14.25">
      <c r="A2227"/>
      <c r="B2227"/>
      <c r="C2227" s="32"/>
      <c r="D2227" s="32"/>
      <c r="E2227"/>
      <c r="F2227"/>
      <c r="G2227" s="106"/>
      <c r="H2227"/>
      <c r="I2227"/>
    </row>
    <row r="2228" spans="1:9" ht="14.25">
      <c r="A2228"/>
      <c r="B2228"/>
      <c r="C2228" s="32"/>
      <c r="D2228" s="32"/>
      <c r="E2228"/>
      <c r="F2228"/>
      <c r="G2228" s="106"/>
      <c r="H2228"/>
      <c r="I2228"/>
    </row>
    <row r="2229" spans="1:9" ht="14.25">
      <c r="A2229"/>
      <c r="B2229"/>
      <c r="C2229" s="32"/>
      <c r="D2229" s="32"/>
      <c r="E2229"/>
      <c r="F2229"/>
      <c r="G2229" s="106"/>
      <c r="H2229"/>
      <c r="I2229"/>
    </row>
    <row r="2230" spans="1:9" ht="14.25">
      <c r="A2230"/>
      <c r="B2230"/>
      <c r="C2230" s="32"/>
      <c r="D2230" s="32"/>
      <c r="E2230"/>
      <c r="F2230"/>
      <c r="G2230" s="106"/>
      <c r="H2230"/>
      <c r="I2230"/>
    </row>
    <row r="2231" spans="1:9" ht="14.25">
      <c r="A2231"/>
      <c r="B2231"/>
      <c r="C2231" s="32"/>
      <c r="D2231" s="32"/>
      <c r="E2231"/>
      <c r="F2231"/>
      <c r="G2231" s="106"/>
      <c r="H2231"/>
      <c r="I2231"/>
    </row>
    <row r="2232" spans="1:9" ht="14.25">
      <c r="A2232"/>
      <c r="B2232"/>
      <c r="C2232" s="32"/>
      <c r="D2232" s="32"/>
      <c r="E2232"/>
      <c r="F2232"/>
      <c r="G2232" s="106"/>
      <c r="H2232"/>
      <c r="I2232"/>
    </row>
    <row r="2233" spans="1:9" ht="14.25">
      <c r="A2233"/>
      <c r="B2233"/>
      <c r="C2233" s="32"/>
      <c r="D2233" s="32"/>
      <c r="E2233"/>
      <c r="F2233"/>
      <c r="G2233" s="106"/>
      <c r="H2233"/>
      <c r="I2233"/>
    </row>
    <row r="2234" spans="1:9" ht="14.25">
      <c r="A2234"/>
      <c r="B2234"/>
      <c r="C2234" s="32"/>
      <c r="D2234" s="32"/>
      <c r="E2234"/>
      <c r="F2234"/>
      <c r="G2234" s="106"/>
      <c r="H2234"/>
      <c r="I2234"/>
    </row>
    <row r="2235" spans="1:9" ht="14.25">
      <c r="A2235"/>
      <c r="B2235"/>
      <c r="C2235" s="32"/>
      <c r="D2235" s="32"/>
      <c r="E2235"/>
      <c r="F2235"/>
      <c r="G2235" s="106"/>
      <c r="H2235"/>
      <c r="I2235"/>
    </row>
    <row r="2236" spans="1:9" ht="14.25">
      <c r="A2236"/>
      <c r="B2236"/>
      <c r="C2236" s="32"/>
      <c r="D2236" s="32"/>
      <c r="E2236"/>
      <c r="F2236"/>
      <c r="G2236" s="106"/>
      <c r="H2236"/>
      <c r="I2236"/>
    </row>
    <row r="2237" spans="1:9" ht="14.25">
      <c r="A2237"/>
      <c r="B2237"/>
      <c r="C2237" s="32"/>
      <c r="D2237" s="32"/>
      <c r="E2237"/>
      <c r="F2237"/>
      <c r="G2237" s="106"/>
      <c r="H2237"/>
      <c r="I2237"/>
    </row>
    <row r="2238" spans="1:9" ht="14.25">
      <c r="A2238"/>
      <c r="B2238"/>
      <c r="C2238" s="32"/>
      <c r="D2238" s="32"/>
      <c r="E2238"/>
      <c r="F2238"/>
      <c r="G2238" s="106"/>
      <c r="H2238"/>
      <c r="I2238"/>
    </row>
    <row r="2239" spans="1:9" ht="14.25">
      <c r="A2239"/>
      <c r="B2239"/>
      <c r="C2239" s="32"/>
      <c r="D2239" s="32"/>
      <c r="E2239"/>
      <c r="F2239"/>
      <c r="G2239" s="106"/>
      <c r="H2239"/>
      <c r="I2239"/>
    </row>
    <row r="2240" spans="1:9" ht="14.25">
      <c r="A2240"/>
      <c r="B2240"/>
      <c r="C2240" s="32"/>
      <c r="D2240" s="32"/>
      <c r="E2240"/>
      <c r="F2240"/>
      <c r="G2240" s="106"/>
      <c r="H2240"/>
      <c r="I2240"/>
    </row>
    <row r="2241" spans="1:9" ht="14.25">
      <c r="A2241"/>
      <c r="B2241"/>
      <c r="C2241" s="32"/>
      <c r="D2241" s="32"/>
      <c r="E2241"/>
      <c r="F2241"/>
      <c r="G2241" s="106"/>
      <c r="H2241"/>
      <c r="I2241"/>
    </row>
    <row r="2242" spans="1:9" ht="14.25">
      <c r="A2242"/>
      <c r="B2242"/>
      <c r="C2242" s="32"/>
      <c r="D2242" s="32"/>
      <c r="E2242"/>
      <c r="F2242"/>
      <c r="G2242" s="106"/>
      <c r="H2242"/>
      <c r="I2242"/>
    </row>
    <row r="2243" spans="1:9" ht="14.25">
      <c r="A2243"/>
      <c r="B2243"/>
      <c r="C2243" s="32"/>
      <c r="D2243" s="32"/>
      <c r="E2243"/>
      <c r="F2243"/>
      <c r="G2243" s="106"/>
      <c r="H2243"/>
      <c r="I2243"/>
    </row>
    <row r="2244" spans="1:9" ht="14.25">
      <c r="A2244"/>
      <c r="B2244"/>
      <c r="C2244" s="32"/>
      <c r="D2244" s="32"/>
      <c r="E2244"/>
      <c r="F2244"/>
      <c r="G2244" s="106"/>
      <c r="H2244"/>
      <c r="I2244"/>
    </row>
    <row r="2245" spans="1:9" ht="14.25">
      <c r="A2245"/>
      <c r="B2245"/>
      <c r="C2245" s="32"/>
      <c r="D2245" s="32"/>
      <c r="E2245"/>
      <c r="F2245"/>
      <c r="G2245" s="106"/>
      <c r="H2245"/>
      <c r="I2245"/>
    </row>
    <row r="2246" spans="1:9" ht="14.25">
      <c r="A2246"/>
      <c r="B2246"/>
      <c r="C2246" s="32"/>
      <c r="D2246" s="32"/>
      <c r="E2246"/>
      <c r="F2246"/>
      <c r="G2246" s="106"/>
      <c r="H2246"/>
      <c r="I2246"/>
    </row>
    <row r="2247" spans="1:9" ht="14.25">
      <c r="A2247"/>
      <c r="B2247"/>
      <c r="C2247" s="32"/>
      <c r="D2247" s="32"/>
      <c r="E2247"/>
      <c r="F2247"/>
      <c r="G2247" s="106"/>
      <c r="H2247"/>
      <c r="I2247"/>
    </row>
    <row r="2248" spans="1:9" ht="14.25">
      <c r="A2248"/>
      <c r="B2248"/>
      <c r="C2248" s="32"/>
      <c r="D2248" s="32"/>
      <c r="E2248"/>
      <c r="F2248"/>
      <c r="G2248" s="106"/>
      <c r="H2248"/>
      <c r="I2248"/>
    </row>
    <row r="2249" spans="1:9" ht="14.25">
      <c r="A2249"/>
      <c r="B2249"/>
      <c r="C2249" s="32"/>
      <c r="D2249" s="32"/>
      <c r="E2249"/>
      <c r="F2249"/>
      <c r="G2249" s="106"/>
      <c r="H2249"/>
      <c r="I2249"/>
    </row>
    <row r="2250" spans="1:9" ht="14.25">
      <c r="A2250"/>
      <c r="B2250"/>
      <c r="C2250" s="32"/>
      <c r="D2250" s="32"/>
      <c r="E2250"/>
      <c r="F2250"/>
      <c r="G2250" s="106"/>
      <c r="H2250"/>
      <c r="I2250"/>
    </row>
    <row r="2251" spans="1:9" ht="14.25">
      <c r="A2251"/>
      <c r="B2251"/>
      <c r="C2251" s="32"/>
      <c r="D2251" s="32"/>
      <c r="E2251"/>
      <c r="F2251"/>
      <c r="G2251" s="106"/>
      <c r="H2251"/>
      <c r="I2251"/>
    </row>
    <row r="2252" spans="1:9" ht="14.25">
      <c r="A2252"/>
      <c r="B2252"/>
      <c r="C2252" s="32"/>
      <c r="D2252" s="32"/>
      <c r="E2252"/>
      <c r="F2252"/>
      <c r="G2252" s="106"/>
      <c r="H2252"/>
      <c r="I2252"/>
    </row>
    <row r="2253" spans="1:9" ht="14.25">
      <c r="A2253"/>
      <c r="B2253"/>
      <c r="C2253" s="32"/>
      <c r="D2253" s="32"/>
      <c r="E2253"/>
      <c r="F2253"/>
      <c r="G2253" s="106"/>
      <c r="H2253"/>
      <c r="I2253"/>
    </row>
    <row r="2254" spans="1:9" ht="14.25">
      <c r="A2254"/>
      <c r="B2254"/>
      <c r="C2254" s="32"/>
      <c r="D2254" s="32"/>
      <c r="E2254"/>
      <c r="F2254"/>
      <c r="G2254" s="106"/>
      <c r="H2254"/>
      <c r="I2254"/>
    </row>
    <row r="2255" spans="1:9" ht="14.25">
      <c r="A2255"/>
      <c r="B2255"/>
      <c r="C2255" s="32"/>
      <c r="D2255" s="32"/>
      <c r="E2255"/>
      <c r="F2255"/>
      <c r="G2255" s="106"/>
      <c r="H2255"/>
      <c r="I2255"/>
    </row>
    <row r="2256" spans="1:9" ht="14.25">
      <c r="A2256"/>
      <c r="B2256"/>
      <c r="C2256" s="32"/>
      <c r="D2256" s="32"/>
      <c r="E2256"/>
      <c r="F2256"/>
      <c r="G2256" s="106"/>
      <c r="H2256"/>
      <c r="I2256"/>
    </row>
    <row r="2257" spans="1:9" ht="14.25">
      <c r="A2257"/>
      <c r="B2257"/>
      <c r="C2257" s="32"/>
      <c r="D2257" s="32"/>
      <c r="E2257"/>
      <c r="F2257"/>
      <c r="G2257" s="106"/>
      <c r="H2257"/>
      <c r="I2257"/>
    </row>
    <row r="2258" spans="1:9" ht="14.25">
      <c r="A2258"/>
      <c r="B2258"/>
      <c r="C2258" s="32"/>
      <c r="D2258" s="32"/>
      <c r="E2258"/>
      <c r="F2258"/>
      <c r="G2258" s="106"/>
      <c r="H2258"/>
      <c r="I2258"/>
    </row>
    <row r="2259" spans="1:9" ht="14.25">
      <c r="A2259"/>
      <c r="B2259"/>
      <c r="C2259" s="32"/>
      <c r="D2259" s="32"/>
      <c r="E2259"/>
      <c r="F2259"/>
      <c r="G2259" s="106"/>
      <c r="H2259"/>
      <c r="I2259"/>
    </row>
    <row r="2260" spans="1:9" ht="14.25">
      <c r="A2260"/>
      <c r="B2260"/>
      <c r="C2260" s="32"/>
      <c r="D2260" s="32"/>
      <c r="E2260"/>
      <c r="F2260"/>
      <c r="G2260" s="106"/>
      <c r="H2260"/>
      <c r="I2260"/>
    </row>
    <row r="2261" spans="1:9" ht="14.25">
      <c r="A2261"/>
      <c r="B2261"/>
      <c r="C2261" s="32"/>
      <c r="D2261" s="32"/>
      <c r="E2261"/>
      <c r="F2261"/>
      <c r="G2261" s="106"/>
      <c r="H2261"/>
      <c r="I2261"/>
    </row>
    <row r="2262" spans="1:9" ht="14.25">
      <c r="A2262"/>
      <c r="B2262"/>
      <c r="C2262" s="32"/>
      <c r="D2262" s="32"/>
      <c r="E2262"/>
      <c r="F2262"/>
      <c r="G2262" s="106"/>
      <c r="H2262"/>
      <c r="I2262"/>
    </row>
    <row r="2263" spans="1:9" ht="14.25">
      <c r="A2263"/>
      <c r="B2263"/>
      <c r="C2263" s="32"/>
      <c r="D2263" s="32"/>
      <c r="E2263"/>
      <c r="F2263"/>
      <c r="G2263" s="106"/>
      <c r="H2263"/>
      <c r="I2263"/>
    </row>
    <row r="2264" spans="1:9" ht="14.25">
      <c r="A2264"/>
      <c r="B2264"/>
      <c r="C2264" s="32"/>
      <c r="D2264" s="32"/>
      <c r="E2264"/>
      <c r="F2264"/>
      <c r="G2264" s="106"/>
      <c r="H2264"/>
      <c r="I2264"/>
    </row>
    <row r="2265" spans="1:9" ht="14.25">
      <c r="A2265"/>
      <c r="B2265"/>
      <c r="C2265" s="32"/>
      <c r="D2265" s="32"/>
      <c r="E2265"/>
      <c r="F2265"/>
      <c r="G2265" s="106"/>
      <c r="H2265"/>
      <c r="I2265"/>
    </row>
    <row r="2266" spans="1:9" ht="14.25">
      <c r="A2266"/>
      <c r="B2266"/>
      <c r="C2266" s="32"/>
      <c r="D2266" s="32"/>
      <c r="E2266"/>
      <c r="F2266"/>
      <c r="G2266" s="106"/>
      <c r="H2266"/>
      <c r="I2266"/>
    </row>
    <row r="2267" spans="1:9" ht="14.25">
      <c r="A2267"/>
      <c r="B2267"/>
      <c r="C2267" s="32"/>
      <c r="D2267" s="32"/>
      <c r="E2267"/>
      <c r="F2267"/>
      <c r="G2267" s="106"/>
      <c r="H2267"/>
      <c r="I2267"/>
    </row>
    <row r="2268" spans="1:9" ht="14.25">
      <c r="A2268"/>
      <c r="B2268"/>
      <c r="C2268" s="32"/>
      <c r="D2268" s="32"/>
      <c r="E2268"/>
      <c r="F2268"/>
      <c r="G2268" s="106"/>
      <c r="H2268"/>
      <c r="I2268"/>
    </row>
    <row r="2269" spans="1:9" ht="14.25">
      <c r="A2269"/>
      <c r="B2269"/>
      <c r="C2269" s="32"/>
      <c r="D2269" s="32"/>
      <c r="E2269"/>
      <c r="F2269"/>
      <c r="G2269" s="106"/>
      <c r="H2269"/>
      <c r="I2269"/>
    </row>
    <row r="2270" spans="1:9" ht="14.25">
      <c r="A2270"/>
      <c r="B2270"/>
      <c r="C2270" s="32"/>
      <c r="D2270" s="32"/>
      <c r="E2270"/>
      <c r="F2270"/>
      <c r="G2270" s="106"/>
      <c r="H2270"/>
      <c r="I2270"/>
    </row>
    <row r="2271" spans="1:9" ht="14.25">
      <c r="A2271"/>
      <c r="B2271"/>
      <c r="C2271" s="32"/>
      <c r="D2271" s="32"/>
      <c r="E2271"/>
      <c r="F2271"/>
      <c r="G2271" s="106"/>
      <c r="H2271"/>
      <c r="I2271"/>
    </row>
    <row r="2272" spans="1:9" ht="14.25">
      <c r="A2272"/>
      <c r="B2272"/>
      <c r="C2272" s="32"/>
      <c r="D2272" s="32"/>
      <c r="E2272"/>
      <c r="F2272"/>
      <c r="G2272" s="106"/>
      <c r="H2272"/>
      <c r="I2272"/>
    </row>
    <row r="2273" spans="1:9" ht="14.25">
      <c r="A2273"/>
      <c r="B2273"/>
      <c r="C2273" s="32"/>
      <c r="D2273" s="32"/>
      <c r="E2273"/>
      <c r="F2273"/>
      <c r="G2273" s="106"/>
      <c r="H2273"/>
      <c r="I2273"/>
    </row>
    <row r="2274" spans="1:9" ht="14.25">
      <c r="A2274"/>
      <c r="B2274"/>
      <c r="C2274" s="32"/>
      <c r="D2274" s="32"/>
      <c r="E2274"/>
      <c r="F2274"/>
      <c r="G2274" s="106"/>
      <c r="H2274"/>
      <c r="I2274"/>
    </row>
    <row r="2275" spans="1:9" ht="14.25">
      <c r="A2275"/>
      <c r="B2275"/>
      <c r="C2275" s="32"/>
      <c r="D2275" s="32"/>
      <c r="E2275"/>
      <c r="F2275"/>
      <c r="G2275" s="106"/>
      <c r="H2275"/>
      <c r="I2275"/>
    </row>
    <row r="2276" spans="1:9" ht="14.25">
      <c r="A2276"/>
      <c r="B2276"/>
      <c r="C2276" s="32"/>
      <c r="D2276" s="32"/>
      <c r="E2276"/>
      <c r="F2276"/>
      <c r="G2276" s="106"/>
      <c r="H2276"/>
      <c r="I2276"/>
    </row>
    <row r="2277" spans="1:9" ht="14.25">
      <c r="A2277"/>
      <c r="B2277"/>
      <c r="C2277" s="32"/>
      <c r="D2277" s="32"/>
      <c r="E2277"/>
      <c r="F2277"/>
      <c r="G2277" s="106"/>
      <c r="H2277"/>
      <c r="I2277"/>
    </row>
    <row r="2278" spans="1:9" ht="14.25">
      <c r="A2278"/>
      <c r="B2278"/>
      <c r="C2278" s="32"/>
      <c r="D2278" s="32"/>
      <c r="E2278"/>
      <c r="F2278"/>
      <c r="G2278" s="106"/>
      <c r="H2278"/>
      <c r="I2278"/>
    </row>
    <row r="2279" spans="1:9" ht="14.25">
      <c r="A2279"/>
      <c r="B2279"/>
      <c r="C2279" s="32"/>
      <c r="D2279" s="32"/>
      <c r="E2279"/>
      <c r="F2279"/>
      <c r="G2279" s="106"/>
      <c r="H2279"/>
      <c r="I2279"/>
    </row>
    <row r="2280" spans="1:9" ht="14.25">
      <c r="A2280"/>
      <c r="B2280"/>
      <c r="C2280" s="32"/>
      <c r="D2280" s="32"/>
      <c r="E2280"/>
      <c r="F2280"/>
      <c r="G2280" s="106"/>
      <c r="H2280"/>
      <c r="I2280"/>
    </row>
    <row r="2281" spans="1:9" ht="14.25">
      <c r="A2281"/>
      <c r="B2281"/>
      <c r="C2281" s="32"/>
      <c r="D2281" s="32"/>
      <c r="E2281"/>
      <c r="F2281"/>
      <c r="G2281" s="106"/>
      <c r="H2281"/>
      <c r="I2281"/>
    </row>
    <row r="2282" spans="1:9" ht="14.25">
      <c r="A2282"/>
      <c r="B2282"/>
      <c r="C2282" s="32"/>
      <c r="D2282" s="32"/>
      <c r="E2282"/>
      <c r="F2282"/>
      <c r="G2282" s="106"/>
      <c r="H2282"/>
      <c r="I2282"/>
    </row>
    <row r="2283" spans="1:9" ht="14.25">
      <c r="A2283"/>
      <c r="B2283"/>
      <c r="C2283" s="32"/>
      <c r="D2283" s="32"/>
      <c r="E2283"/>
      <c r="F2283"/>
      <c r="G2283" s="106"/>
      <c r="H2283"/>
      <c r="I2283"/>
    </row>
    <row r="2284" spans="1:9" ht="14.25">
      <c r="A2284"/>
      <c r="B2284"/>
      <c r="C2284" s="32"/>
      <c r="D2284" s="32"/>
      <c r="E2284"/>
      <c r="F2284"/>
      <c r="G2284" s="106"/>
      <c r="H2284"/>
      <c r="I2284"/>
    </row>
    <row r="2285" spans="1:9" ht="14.25">
      <c r="A2285"/>
      <c r="B2285"/>
      <c r="C2285" s="32"/>
      <c r="D2285" s="32"/>
      <c r="E2285"/>
      <c r="F2285"/>
      <c r="G2285" s="106"/>
      <c r="H2285"/>
      <c r="I2285"/>
    </row>
    <row r="2286" spans="1:9" ht="14.25">
      <c r="A2286"/>
      <c r="B2286"/>
      <c r="C2286" s="32"/>
      <c r="D2286" s="32"/>
      <c r="E2286"/>
      <c r="F2286"/>
      <c r="G2286" s="106"/>
      <c r="H2286"/>
      <c r="I2286"/>
    </row>
    <row r="2287" spans="1:9" ht="14.25">
      <c r="A2287"/>
      <c r="B2287"/>
      <c r="C2287" s="32"/>
      <c r="D2287" s="32"/>
      <c r="E2287"/>
      <c r="F2287"/>
      <c r="G2287" s="106"/>
      <c r="H2287"/>
      <c r="I2287"/>
    </row>
    <row r="2288" spans="1:9" ht="14.25">
      <c r="A2288"/>
      <c r="B2288"/>
      <c r="C2288" s="32"/>
      <c r="D2288" s="32"/>
      <c r="E2288"/>
      <c r="F2288"/>
      <c r="G2288" s="106"/>
      <c r="H2288"/>
      <c r="I2288"/>
    </row>
    <row r="2289" spans="1:9" ht="14.25">
      <c r="A2289"/>
      <c r="B2289"/>
      <c r="C2289" s="32"/>
      <c r="D2289" s="32"/>
      <c r="E2289"/>
      <c r="F2289"/>
      <c r="G2289" s="106"/>
      <c r="H2289"/>
      <c r="I2289"/>
    </row>
    <row r="2290" spans="1:9" ht="14.25">
      <c r="A2290"/>
      <c r="B2290"/>
      <c r="C2290" s="32"/>
      <c r="D2290" s="32"/>
      <c r="E2290"/>
      <c r="F2290"/>
      <c r="G2290" s="106"/>
      <c r="H2290"/>
      <c r="I2290"/>
    </row>
    <row r="2291" spans="1:9" ht="14.25">
      <c r="A2291"/>
      <c r="B2291"/>
      <c r="C2291" s="32"/>
      <c r="D2291" s="32"/>
      <c r="E2291"/>
      <c r="F2291"/>
      <c r="G2291" s="106"/>
      <c r="H2291"/>
      <c r="I2291"/>
    </row>
    <row r="2292" spans="1:9" ht="14.25">
      <c r="A2292"/>
      <c r="B2292"/>
      <c r="C2292" s="32"/>
      <c r="D2292" s="32"/>
      <c r="E2292"/>
      <c r="F2292"/>
      <c r="G2292" s="106"/>
      <c r="H2292"/>
      <c r="I2292"/>
    </row>
    <row r="2293" spans="1:9" ht="14.25">
      <c r="A2293"/>
      <c r="B2293"/>
      <c r="C2293" s="32"/>
      <c r="D2293" s="32"/>
      <c r="E2293"/>
      <c r="F2293"/>
      <c r="G2293" s="106"/>
      <c r="H2293"/>
      <c r="I2293"/>
    </row>
    <row r="2294" spans="1:9" ht="14.25">
      <c r="A2294"/>
      <c r="B2294"/>
      <c r="C2294" s="32"/>
      <c r="D2294" s="32"/>
      <c r="E2294"/>
      <c r="F2294"/>
      <c r="G2294" s="106"/>
      <c r="H2294"/>
      <c r="I2294"/>
    </row>
    <row r="2295" spans="1:9" ht="14.25">
      <c r="A2295"/>
      <c r="B2295"/>
      <c r="C2295" s="32"/>
      <c r="D2295" s="32"/>
      <c r="E2295"/>
      <c r="F2295"/>
      <c r="G2295" s="106"/>
      <c r="H2295"/>
      <c r="I2295"/>
    </row>
    <row r="2296" spans="1:9" ht="14.25">
      <c r="A2296"/>
      <c r="B2296"/>
      <c r="C2296" s="32"/>
      <c r="D2296" s="32"/>
      <c r="E2296"/>
      <c r="F2296"/>
      <c r="G2296" s="106"/>
      <c r="H2296"/>
      <c r="I2296"/>
    </row>
    <row r="2297" spans="1:9" ht="14.25">
      <c r="A2297"/>
      <c r="B2297"/>
      <c r="C2297" s="32"/>
      <c r="D2297" s="32"/>
      <c r="E2297"/>
      <c r="F2297"/>
      <c r="G2297" s="106"/>
      <c r="H2297"/>
      <c r="I2297"/>
    </row>
    <row r="2298" spans="1:9" ht="14.25">
      <c r="A2298"/>
      <c r="B2298"/>
      <c r="C2298" s="32"/>
      <c r="D2298" s="32"/>
      <c r="E2298"/>
      <c r="F2298"/>
      <c r="G2298" s="106"/>
      <c r="H2298"/>
      <c r="I2298"/>
    </row>
    <row r="2299" spans="1:9" ht="14.25">
      <c r="A2299"/>
      <c r="B2299"/>
      <c r="C2299" s="32"/>
      <c r="D2299" s="32"/>
      <c r="E2299"/>
      <c r="F2299"/>
      <c r="G2299" s="106"/>
      <c r="H2299"/>
      <c r="I2299"/>
    </row>
    <row r="2300" spans="1:9" ht="14.25">
      <c r="A2300"/>
      <c r="B2300"/>
      <c r="C2300" s="32"/>
      <c r="D2300" s="32"/>
      <c r="E2300"/>
      <c r="F2300"/>
      <c r="G2300" s="106"/>
      <c r="H2300"/>
      <c r="I2300"/>
    </row>
    <row r="2301" spans="1:9" ht="14.25">
      <c r="A2301"/>
      <c r="B2301"/>
      <c r="C2301" s="32"/>
      <c r="D2301" s="32"/>
      <c r="E2301"/>
      <c r="F2301"/>
      <c r="G2301" s="106"/>
      <c r="H2301"/>
      <c r="I2301"/>
    </row>
    <row r="2302" spans="1:9" ht="14.25">
      <c r="A2302"/>
      <c r="B2302"/>
      <c r="C2302" s="32"/>
      <c r="D2302" s="32"/>
      <c r="E2302"/>
      <c r="F2302"/>
      <c r="G2302" s="106"/>
      <c r="H2302"/>
      <c r="I2302"/>
    </row>
    <row r="2303" spans="1:9" ht="14.25">
      <c r="A2303"/>
      <c r="B2303"/>
      <c r="C2303" s="32"/>
      <c r="D2303" s="32"/>
      <c r="E2303"/>
      <c r="F2303"/>
      <c r="G2303" s="106"/>
      <c r="H2303"/>
      <c r="I2303"/>
    </row>
    <row r="2304" spans="1:9" ht="14.25">
      <c r="A2304"/>
      <c r="B2304"/>
      <c r="C2304" s="32"/>
      <c r="D2304" s="32"/>
      <c r="E2304"/>
      <c r="F2304"/>
      <c r="G2304" s="106"/>
      <c r="H2304"/>
      <c r="I2304"/>
    </row>
    <row r="2305" spans="1:9" ht="14.25">
      <c r="A2305"/>
      <c r="B2305"/>
      <c r="C2305" s="32"/>
      <c r="D2305" s="32"/>
      <c r="E2305"/>
      <c r="F2305"/>
      <c r="G2305" s="106"/>
      <c r="H2305"/>
      <c r="I2305"/>
    </row>
    <row r="2306" spans="1:9" ht="14.25">
      <c r="A2306"/>
      <c r="B2306"/>
      <c r="C2306" s="32"/>
      <c r="D2306" s="32"/>
      <c r="E2306"/>
      <c r="F2306"/>
      <c r="G2306" s="106"/>
      <c r="H2306"/>
      <c r="I2306"/>
    </row>
    <row r="2307" spans="1:9" ht="14.25">
      <c r="A2307"/>
      <c r="B2307"/>
      <c r="C2307" s="32"/>
      <c r="D2307" s="32"/>
      <c r="E2307"/>
      <c r="F2307"/>
      <c r="G2307" s="106"/>
      <c r="H2307"/>
      <c r="I2307"/>
    </row>
    <row r="2308" spans="1:9" ht="14.25">
      <c r="A2308"/>
      <c r="B2308"/>
      <c r="C2308" s="32"/>
      <c r="D2308" s="32"/>
      <c r="E2308"/>
      <c r="F2308"/>
      <c r="G2308" s="106"/>
      <c r="H2308"/>
      <c r="I2308"/>
    </row>
    <row r="2309" spans="1:9" ht="14.25">
      <c r="A2309"/>
      <c r="B2309"/>
      <c r="C2309" s="32"/>
      <c r="D2309" s="32"/>
      <c r="E2309"/>
      <c r="F2309"/>
      <c r="G2309" s="106"/>
      <c r="H2309"/>
      <c r="I2309"/>
    </row>
    <row r="2310" spans="1:9" ht="14.25">
      <c r="A2310"/>
      <c r="B2310"/>
      <c r="C2310" s="32"/>
      <c r="D2310" s="32"/>
      <c r="E2310"/>
      <c r="F2310"/>
      <c r="G2310" s="106"/>
      <c r="H2310"/>
      <c r="I2310"/>
    </row>
    <row r="2311" spans="1:9" ht="14.25">
      <c r="A2311"/>
      <c r="B2311"/>
      <c r="C2311" s="32"/>
      <c r="D2311" s="32"/>
      <c r="E2311"/>
      <c r="F2311"/>
      <c r="G2311" s="106"/>
      <c r="H2311"/>
      <c r="I2311"/>
    </row>
    <row r="2312" spans="1:9" ht="14.25">
      <c r="A2312"/>
      <c r="B2312"/>
      <c r="C2312" s="32"/>
      <c r="D2312" s="32"/>
      <c r="E2312"/>
      <c r="F2312"/>
      <c r="G2312" s="106"/>
      <c r="H2312"/>
      <c r="I2312"/>
    </row>
    <row r="2313" spans="1:9" ht="14.25">
      <c r="A2313"/>
      <c r="B2313"/>
      <c r="C2313" s="32"/>
      <c r="D2313" s="32"/>
      <c r="E2313"/>
      <c r="F2313"/>
      <c r="G2313" s="106"/>
      <c r="H2313"/>
      <c r="I2313"/>
    </row>
    <row r="2314" spans="1:9" ht="14.25">
      <c r="A2314"/>
      <c r="B2314"/>
      <c r="C2314" s="32"/>
      <c r="D2314" s="32"/>
      <c r="E2314"/>
      <c r="F2314"/>
      <c r="G2314" s="106"/>
      <c r="H2314"/>
      <c r="I2314"/>
    </row>
    <row r="2315" spans="1:9" ht="14.25">
      <c r="A2315"/>
      <c r="B2315"/>
      <c r="C2315" s="32"/>
      <c r="D2315" s="32"/>
      <c r="E2315"/>
      <c r="F2315"/>
      <c r="G2315" s="106"/>
      <c r="H2315"/>
      <c r="I2315"/>
    </row>
    <row r="2316" spans="1:9" ht="14.25">
      <c r="A2316"/>
      <c r="B2316"/>
      <c r="C2316" s="32"/>
      <c r="D2316" s="32"/>
      <c r="E2316"/>
      <c r="F2316"/>
      <c r="G2316" s="106"/>
      <c r="H2316"/>
      <c r="I2316"/>
    </row>
    <row r="2317" spans="1:9" ht="14.25">
      <c r="A2317"/>
      <c r="B2317"/>
      <c r="C2317" s="32"/>
      <c r="D2317" s="32"/>
      <c r="E2317"/>
      <c r="F2317"/>
      <c r="G2317" s="106"/>
      <c r="H2317"/>
      <c r="I2317"/>
    </row>
    <row r="2318" spans="1:9" ht="14.25">
      <c r="A2318"/>
      <c r="B2318"/>
      <c r="C2318" s="32"/>
      <c r="D2318" s="32"/>
      <c r="E2318"/>
      <c r="F2318"/>
      <c r="G2318" s="106"/>
      <c r="H2318"/>
      <c r="I2318"/>
    </row>
    <row r="2319" spans="1:9" ht="14.25">
      <c r="A2319"/>
      <c r="B2319"/>
      <c r="C2319" s="32"/>
      <c r="D2319" s="32"/>
      <c r="E2319"/>
      <c r="F2319"/>
      <c r="G2319" s="106"/>
      <c r="H2319"/>
      <c r="I2319"/>
    </row>
    <row r="2320" spans="1:9" ht="14.25">
      <c r="A2320"/>
      <c r="B2320"/>
      <c r="C2320" s="32"/>
      <c r="D2320" s="32"/>
      <c r="E2320"/>
      <c r="F2320"/>
      <c r="G2320" s="106"/>
      <c r="H2320"/>
      <c r="I2320"/>
    </row>
    <row r="2321" spans="1:9" ht="14.25">
      <c r="A2321"/>
      <c r="B2321"/>
      <c r="C2321" s="32"/>
      <c r="D2321" s="32"/>
      <c r="E2321"/>
      <c r="F2321"/>
      <c r="G2321" s="106"/>
      <c r="H2321"/>
      <c r="I2321"/>
    </row>
    <row r="2322" spans="1:9" ht="14.25">
      <c r="A2322"/>
      <c r="B2322"/>
      <c r="C2322" s="32"/>
      <c r="D2322" s="32"/>
      <c r="E2322"/>
      <c r="F2322"/>
      <c r="G2322" s="106"/>
      <c r="H2322"/>
      <c r="I2322"/>
    </row>
    <row r="2323" spans="1:9" ht="14.25">
      <c r="A2323"/>
      <c r="B2323"/>
      <c r="C2323" s="32"/>
      <c r="D2323" s="32"/>
      <c r="E2323"/>
      <c r="F2323"/>
      <c r="G2323" s="106"/>
      <c r="H2323"/>
      <c r="I2323"/>
    </row>
    <row r="2324" spans="1:9" ht="14.25">
      <c r="A2324"/>
      <c r="B2324"/>
      <c r="C2324" s="32"/>
      <c r="D2324" s="32"/>
      <c r="E2324"/>
      <c r="F2324"/>
      <c r="G2324" s="106"/>
      <c r="H2324"/>
      <c r="I2324"/>
    </row>
    <row r="2325" spans="1:9" ht="14.25">
      <c r="A2325"/>
      <c r="B2325"/>
      <c r="C2325" s="32"/>
      <c r="D2325" s="32"/>
      <c r="E2325"/>
      <c r="F2325"/>
      <c r="G2325" s="106"/>
      <c r="H2325"/>
      <c r="I2325"/>
    </row>
    <row r="2326" spans="1:9" ht="14.25">
      <c r="A2326"/>
      <c r="B2326"/>
      <c r="C2326" s="32"/>
      <c r="D2326" s="32"/>
      <c r="E2326"/>
      <c r="F2326"/>
      <c r="G2326" s="106"/>
      <c r="H2326"/>
      <c r="I2326"/>
    </row>
    <row r="2327" spans="1:9" ht="14.25">
      <c r="A2327"/>
      <c r="B2327"/>
      <c r="C2327" s="32"/>
      <c r="D2327" s="32"/>
      <c r="E2327"/>
      <c r="F2327"/>
      <c r="G2327" s="106"/>
      <c r="H2327"/>
      <c r="I2327"/>
    </row>
    <row r="2328" spans="1:9" ht="14.25">
      <c r="A2328"/>
      <c r="B2328"/>
      <c r="C2328" s="32"/>
      <c r="D2328" s="32"/>
      <c r="E2328"/>
      <c r="F2328"/>
      <c r="G2328" s="106"/>
      <c r="H2328"/>
      <c r="I2328"/>
    </row>
    <row r="2329" spans="1:9" ht="14.25">
      <c r="A2329"/>
      <c r="B2329"/>
      <c r="C2329" s="32"/>
      <c r="D2329" s="32"/>
      <c r="E2329"/>
      <c r="F2329"/>
      <c r="G2329" s="106"/>
      <c r="H2329"/>
      <c r="I2329"/>
    </row>
    <row r="2330" spans="1:9" ht="14.25">
      <c r="A2330"/>
      <c r="B2330"/>
      <c r="C2330" s="32"/>
      <c r="D2330" s="32"/>
      <c r="E2330"/>
      <c r="F2330"/>
      <c r="G2330" s="106"/>
      <c r="H2330"/>
      <c r="I2330"/>
    </row>
    <row r="2331" spans="1:9" ht="14.25">
      <c r="A2331"/>
      <c r="B2331"/>
      <c r="C2331" s="32"/>
      <c r="D2331" s="32"/>
      <c r="E2331"/>
      <c r="F2331"/>
      <c r="G2331" s="106"/>
      <c r="H2331"/>
      <c r="I2331"/>
    </row>
    <row r="2332" spans="1:9" ht="14.25">
      <c r="A2332"/>
      <c r="B2332"/>
      <c r="C2332" s="32"/>
      <c r="D2332" s="32"/>
      <c r="E2332"/>
      <c r="F2332"/>
      <c r="G2332" s="106"/>
      <c r="H2332"/>
      <c r="I2332"/>
    </row>
    <row r="2333" spans="1:9" ht="14.25">
      <c r="A2333"/>
      <c r="B2333"/>
      <c r="C2333" s="32"/>
      <c r="D2333" s="32"/>
      <c r="E2333"/>
      <c r="F2333"/>
      <c r="G2333" s="106"/>
      <c r="H2333"/>
      <c r="I2333"/>
    </row>
    <row r="2334" spans="1:9" ht="14.25">
      <c r="A2334"/>
      <c r="B2334"/>
      <c r="C2334" s="32"/>
      <c r="D2334" s="32"/>
      <c r="E2334"/>
      <c r="F2334"/>
      <c r="G2334" s="106"/>
      <c r="H2334"/>
      <c r="I2334"/>
    </row>
    <row r="2335" spans="1:9" ht="14.25">
      <c r="A2335"/>
      <c r="B2335"/>
      <c r="C2335" s="32"/>
      <c r="D2335" s="32"/>
      <c r="E2335"/>
      <c r="F2335"/>
      <c r="G2335" s="106"/>
      <c r="H2335"/>
      <c r="I2335"/>
    </row>
    <row r="2336" spans="1:9" ht="14.25">
      <c r="A2336"/>
      <c r="B2336"/>
      <c r="C2336" s="32"/>
      <c r="D2336" s="32"/>
      <c r="E2336"/>
      <c r="F2336"/>
      <c r="G2336" s="106"/>
      <c r="H2336"/>
      <c r="I2336"/>
    </row>
    <row r="2337" spans="1:9" ht="14.25">
      <c r="A2337"/>
      <c r="B2337"/>
      <c r="C2337" s="32"/>
      <c r="D2337" s="32"/>
      <c r="E2337"/>
      <c r="F2337"/>
      <c r="G2337" s="106"/>
      <c r="H2337"/>
      <c r="I2337"/>
    </row>
    <row r="2338" spans="1:9" ht="14.25">
      <c r="A2338"/>
      <c r="B2338"/>
      <c r="C2338" s="32"/>
      <c r="D2338" s="32"/>
      <c r="E2338"/>
      <c r="F2338"/>
      <c r="G2338" s="106"/>
      <c r="H2338"/>
      <c r="I2338"/>
    </row>
    <row r="2339" spans="1:9" ht="14.25">
      <c r="A2339"/>
      <c r="B2339"/>
      <c r="C2339" s="32"/>
      <c r="D2339" s="32"/>
      <c r="E2339"/>
      <c r="F2339"/>
      <c r="G2339" s="106"/>
      <c r="H2339"/>
      <c r="I2339"/>
    </row>
    <row r="2340" spans="1:9" ht="14.25">
      <c r="A2340"/>
      <c r="B2340"/>
      <c r="C2340" s="32"/>
      <c r="D2340" s="32"/>
      <c r="E2340"/>
      <c r="F2340"/>
      <c r="G2340" s="106"/>
      <c r="H2340"/>
      <c r="I2340"/>
    </row>
    <row r="2341" spans="1:9" ht="14.25">
      <c r="A2341"/>
      <c r="B2341"/>
      <c r="C2341" s="32"/>
      <c r="D2341" s="32"/>
      <c r="E2341"/>
      <c r="F2341"/>
      <c r="G2341" s="106"/>
      <c r="H2341"/>
      <c r="I2341"/>
    </row>
    <row r="2342" spans="1:9" ht="14.25">
      <c r="A2342"/>
      <c r="B2342"/>
      <c r="C2342" s="32"/>
      <c r="D2342" s="32"/>
      <c r="E2342"/>
      <c r="F2342"/>
      <c r="G2342" s="106"/>
      <c r="H2342"/>
      <c r="I2342"/>
    </row>
    <row r="2343" spans="1:9" ht="14.25">
      <c r="A2343"/>
      <c r="B2343"/>
      <c r="C2343" s="32"/>
      <c r="D2343" s="32"/>
      <c r="E2343"/>
      <c r="F2343"/>
      <c r="G2343" s="106"/>
      <c r="H2343"/>
      <c r="I2343"/>
    </row>
    <row r="2344" spans="1:9" ht="14.25">
      <c r="A2344"/>
      <c r="B2344"/>
      <c r="C2344" s="32"/>
      <c r="D2344" s="32"/>
      <c r="E2344"/>
      <c r="F2344"/>
      <c r="G2344" s="106"/>
      <c r="H2344"/>
      <c r="I2344"/>
    </row>
    <row r="2345" spans="1:9" ht="14.25">
      <c r="A2345"/>
      <c r="B2345"/>
      <c r="C2345" s="32"/>
      <c r="D2345" s="32"/>
      <c r="E2345"/>
      <c r="F2345"/>
      <c r="G2345" s="106"/>
      <c r="H2345"/>
      <c r="I2345"/>
    </row>
    <row r="2346" spans="1:9" ht="14.25">
      <c r="A2346"/>
      <c r="B2346"/>
      <c r="C2346" s="32"/>
      <c r="D2346" s="32"/>
      <c r="E2346"/>
      <c r="F2346"/>
      <c r="G2346" s="106"/>
      <c r="H2346"/>
      <c r="I2346"/>
    </row>
    <row r="2347" spans="1:9" ht="14.25">
      <c r="A2347"/>
      <c r="B2347"/>
      <c r="C2347" s="32"/>
      <c r="D2347" s="32"/>
      <c r="E2347"/>
      <c r="F2347"/>
      <c r="G2347" s="106"/>
      <c r="H2347"/>
      <c r="I2347"/>
    </row>
    <row r="2348" spans="1:9" ht="14.25">
      <c r="A2348"/>
      <c r="B2348"/>
      <c r="C2348" s="32"/>
      <c r="D2348" s="32"/>
      <c r="E2348"/>
      <c r="F2348"/>
      <c r="G2348" s="106"/>
      <c r="H2348"/>
      <c r="I2348"/>
    </row>
    <row r="2349" spans="1:9" ht="14.25">
      <c r="A2349"/>
      <c r="B2349"/>
      <c r="C2349" s="32"/>
      <c r="D2349" s="32"/>
      <c r="E2349"/>
      <c r="F2349"/>
      <c r="G2349" s="106"/>
      <c r="H2349"/>
      <c r="I2349"/>
    </row>
    <row r="2350" spans="1:9" ht="14.25">
      <c r="A2350"/>
      <c r="B2350"/>
      <c r="C2350" s="32"/>
      <c r="D2350" s="32"/>
      <c r="E2350"/>
      <c r="F2350"/>
      <c r="G2350" s="106"/>
      <c r="H2350"/>
      <c r="I2350"/>
    </row>
    <row r="2351" spans="1:9" ht="14.25">
      <c r="A2351"/>
      <c r="B2351"/>
      <c r="C2351" s="32"/>
      <c r="D2351" s="32"/>
      <c r="E2351"/>
      <c r="F2351"/>
      <c r="G2351" s="106"/>
      <c r="H2351"/>
      <c r="I2351"/>
    </row>
    <row r="2352" spans="1:9" ht="14.25">
      <c r="A2352"/>
      <c r="B2352"/>
      <c r="C2352" s="32"/>
      <c r="D2352" s="32"/>
      <c r="E2352"/>
      <c r="F2352"/>
      <c r="G2352" s="106"/>
      <c r="H2352"/>
      <c r="I2352"/>
    </row>
    <row r="2353" spans="1:9" ht="14.25">
      <c r="A2353"/>
      <c r="B2353"/>
      <c r="C2353" s="32"/>
      <c r="D2353" s="32"/>
      <c r="E2353"/>
      <c r="F2353"/>
      <c r="G2353" s="106"/>
      <c r="H2353"/>
      <c r="I2353"/>
    </row>
    <row r="2354" spans="1:9" ht="14.25">
      <c r="A2354"/>
      <c r="B2354"/>
      <c r="C2354" s="32"/>
      <c r="D2354" s="32"/>
      <c r="E2354"/>
      <c r="F2354"/>
      <c r="G2354" s="106"/>
      <c r="H2354"/>
      <c r="I2354"/>
    </row>
    <row r="2355" spans="1:9" ht="14.25">
      <c r="A2355"/>
      <c r="B2355"/>
      <c r="C2355" s="32"/>
      <c r="D2355" s="32"/>
      <c r="E2355"/>
      <c r="F2355"/>
      <c r="G2355" s="106"/>
      <c r="H2355"/>
      <c r="I2355"/>
    </row>
    <row r="2356" spans="1:9" ht="14.25">
      <c r="A2356"/>
      <c r="B2356"/>
      <c r="C2356" s="32"/>
      <c r="D2356" s="32"/>
      <c r="E2356"/>
      <c r="F2356"/>
      <c r="G2356" s="106"/>
      <c r="H2356"/>
      <c r="I2356"/>
    </row>
    <row r="2357" spans="1:9" ht="14.25">
      <c r="A2357"/>
      <c r="B2357"/>
      <c r="C2357" s="32"/>
      <c r="D2357" s="32"/>
      <c r="E2357"/>
      <c r="F2357"/>
      <c r="G2357" s="106"/>
      <c r="H2357"/>
      <c r="I2357"/>
    </row>
    <row r="2358" spans="1:9" ht="14.25">
      <c r="A2358"/>
      <c r="B2358"/>
      <c r="C2358" s="32"/>
      <c r="D2358" s="32"/>
      <c r="E2358"/>
      <c r="F2358"/>
      <c r="G2358" s="106"/>
      <c r="H2358"/>
      <c r="I2358"/>
    </row>
    <row r="2359" spans="1:9" ht="14.25">
      <c r="A2359"/>
      <c r="B2359"/>
      <c r="C2359" s="32"/>
      <c r="D2359" s="32"/>
      <c r="E2359"/>
      <c r="F2359"/>
      <c r="G2359" s="106"/>
      <c r="H2359"/>
      <c r="I2359"/>
    </row>
    <row r="2360" spans="1:9" ht="14.25">
      <c r="A2360"/>
      <c r="B2360"/>
      <c r="C2360" s="32"/>
      <c r="D2360" s="32"/>
      <c r="E2360"/>
      <c r="F2360"/>
      <c r="G2360" s="106"/>
      <c r="H2360"/>
      <c r="I2360"/>
    </row>
    <row r="2361" spans="1:9" ht="14.25">
      <c r="A2361"/>
      <c r="B2361"/>
      <c r="C2361" s="32"/>
      <c r="D2361" s="32"/>
      <c r="E2361"/>
      <c r="F2361"/>
      <c r="G2361" s="106"/>
      <c r="H2361"/>
      <c r="I2361"/>
    </row>
    <row r="2362" spans="1:9" ht="14.25">
      <c r="A2362"/>
      <c r="B2362"/>
      <c r="C2362" s="32"/>
      <c r="D2362" s="32"/>
      <c r="E2362"/>
      <c r="F2362"/>
      <c r="G2362" s="106"/>
      <c r="H2362"/>
      <c r="I2362"/>
    </row>
    <row r="2363" spans="1:9" ht="14.25">
      <c r="A2363"/>
      <c r="B2363"/>
      <c r="C2363" s="32"/>
      <c r="D2363" s="32"/>
      <c r="E2363"/>
      <c r="F2363"/>
      <c r="G2363" s="106"/>
      <c r="H2363"/>
      <c r="I2363"/>
    </row>
    <row r="2364" spans="1:9" ht="14.25">
      <c r="A2364"/>
      <c r="B2364"/>
      <c r="C2364" s="32"/>
      <c r="D2364" s="32"/>
      <c r="E2364"/>
      <c r="F2364"/>
      <c r="G2364" s="106"/>
      <c r="H2364"/>
      <c r="I2364"/>
    </row>
    <row r="2365" spans="1:9" ht="14.25">
      <c r="A2365"/>
      <c r="B2365"/>
      <c r="C2365" s="32"/>
      <c r="D2365" s="32"/>
      <c r="E2365"/>
      <c r="F2365"/>
      <c r="G2365" s="106"/>
      <c r="H2365"/>
      <c r="I2365"/>
    </row>
    <row r="2366" spans="1:9" ht="14.25">
      <c r="A2366"/>
      <c r="B2366"/>
      <c r="C2366" s="32"/>
      <c r="D2366" s="32"/>
      <c r="E2366"/>
      <c r="F2366"/>
      <c r="G2366" s="106"/>
      <c r="H2366"/>
      <c r="I2366"/>
    </row>
    <row r="2367" spans="1:9" ht="14.25">
      <c r="A2367"/>
      <c r="B2367"/>
      <c r="C2367" s="32"/>
      <c r="D2367" s="32"/>
      <c r="E2367"/>
      <c r="F2367"/>
      <c r="G2367" s="106"/>
      <c r="H2367"/>
      <c r="I2367"/>
    </row>
    <row r="2368" spans="1:9" ht="14.25">
      <c r="A2368"/>
      <c r="B2368"/>
      <c r="C2368" s="32"/>
      <c r="D2368" s="32"/>
      <c r="E2368"/>
      <c r="F2368"/>
      <c r="G2368" s="106"/>
      <c r="H2368"/>
      <c r="I2368"/>
    </row>
    <row r="2369" spans="1:9" ht="14.25">
      <c r="A2369"/>
      <c r="B2369"/>
      <c r="C2369" s="32"/>
      <c r="D2369" s="32"/>
      <c r="E2369"/>
      <c r="F2369"/>
      <c r="G2369" s="106"/>
      <c r="H2369"/>
      <c r="I2369"/>
    </row>
    <row r="2370" spans="1:9" ht="14.25">
      <c r="A2370"/>
      <c r="B2370"/>
      <c r="C2370" s="32"/>
      <c r="D2370" s="32"/>
      <c r="E2370"/>
      <c r="F2370"/>
      <c r="G2370" s="106"/>
      <c r="H2370"/>
      <c r="I2370"/>
    </row>
    <row r="2371" spans="1:9" ht="14.25">
      <c r="A2371"/>
      <c r="B2371"/>
      <c r="C2371" s="32"/>
      <c r="D2371" s="32"/>
      <c r="E2371"/>
      <c r="F2371"/>
      <c r="G2371" s="106"/>
      <c r="H2371"/>
      <c r="I2371"/>
    </row>
    <row r="2372" spans="1:9" ht="14.25">
      <c r="A2372"/>
      <c r="B2372"/>
      <c r="C2372" s="32"/>
      <c r="D2372" s="32"/>
      <c r="E2372"/>
      <c r="F2372"/>
      <c r="G2372" s="106"/>
      <c r="H2372"/>
      <c r="I2372"/>
    </row>
    <row r="2373" spans="1:9" ht="14.25">
      <c r="A2373"/>
      <c r="B2373"/>
      <c r="C2373" s="32"/>
      <c r="D2373" s="32"/>
      <c r="E2373"/>
      <c r="F2373"/>
      <c r="G2373" s="106"/>
      <c r="H2373"/>
      <c r="I2373"/>
    </row>
    <row r="2374" spans="1:9" ht="14.25">
      <c r="A2374"/>
      <c r="B2374"/>
      <c r="C2374" s="32"/>
      <c r="D2374" s="32"/>
      <c r="E2374"/>
      <c r="F2374"/>
      <c r="G2374" s="106"/>
      <c r="H2374"/>
      <c r="I2374"/>
    </row>
    <row r="2375" spans="1:9" ht="14.25">
      <c r="A2375"/>
      <c r="B2375"/>
      <c r="C2375" s="32"/>
      <c r="D2375" s="32"/>
      <c r="E2375"/>
      <c r="F2375"/>
      <c r="G2375" s="106"/>
      <c r="H2375"/>
      <c r="I2375"/>
    </row>
    <row r="2376" spans="1:9" ht="14.25">
      <c r="A2376"/>
      <c r="B2376"/>
      <c r="C2376" s="32"/>
      <c r="D2376" s="32"/>
      <c r="E2376"/>
      <c r="F2376"/>
      <c r="G2376" s="106"/>
      <c r="H2376"/>
      <c r="I2376"/>
    </row>
    <row r="2377" spans="1:9" ht="14.25">
      <c r="A2377"/>
      <c r="B2377"/>
      <c r="C2377" s="32"/>
      <c r="D2377" s="32"/>
      <c r="E2377"/>
      <c r="F2377"/>
      <c r="G2377" s="106"/>
      <c r="H2377"/>
      <c r="I2377"/>
    </row>
    <row r="2378" spans="1:9" ht="14.25">
      <c r="A2378"/>
      <c r="B2378"/>
      <c r="C2378" s="32"/>
      <c r="D2378" s="32"/>
      <c r="E2378"/>
      <c r="F2378"/>
      <c r="G2378" s="106"/>
      <c r="H2378"/>
      <c r="I2378"/>
    </row>
    <row r="2379" spans="1:9" ht="14.25">
      <c r="A2379"/>
      <c r="B2379"/>
      <c r="C2379" s="32"/>
      <c r="D2379" s="32"/>
      <c r="E2379"/>
      <c r="F2379"/>
      <c r="G2379" s="106"/>
      <c r="H2379"/>
      <c r="I2379"/>
    </row>
    <row r="2380" spans="1:9" ht="14.25">
      <c r="A2380"/>
      <c r="B2380"/>
      <c r="C2380" s="32"/>
      <c r="D2380" s="32"/>
      <c r="E2380"/>
      <c r="F2380"/>
      <c r="G2380" s="106"/>
      <c r="H2380"/>
      <c r="I2380"/>
    </row>
    <row r="2381" spans="1:9" ht="14.25">
      <c r="A2381"/>
      <c r="B2381"/>
      <c r="C2381" s="32"/>
      <c r="D2381" s="32"/>
      <c r="E2381"/>
      <c r="F2381"/>
      <c r="G2381" s="106"/>
      <c r="H2381"/>
      <c r="I2381"/>
    </row>
    <row r="2382" spans="1:9" ht="14.25">
      <c r="A2382"/>
      <c r="B2382"/>
      <c r="C2382" s="32"/>
      <c r="D2382" s="32"/>
      <c r="E2382"/>
      <c r="F2382"/>
      <c r="G2382" s="106"/>
      <c r="H2382"/>
      <c r="I2382"/>
    </row>
    <row r="2383" spans="1:9" ht="14.25">
      <c r="A2383"/>
      <c r="B2383"/>
      <c r="C2383" s="32"/>
      <c r="D2383" s="32"/>
      <c r="E2383"/>
      <c r="F2383"/>
      <c r="G2383" s="106"/>
      <c r="H2383"/>
      <c r="I2383"/>
    </row>
    <row r="2384" spans="1:9" ht="14.25">
      <c r="A2384"/>
      <c r="B2384"/>
      <c r="C2384" s="32"/>
      <c r="D2384" s="32"/>
      <c r="E2384"/>
      <c r="F2384"/>
      <c r="G2384" s="106"/>
      <c r="H2384"/>
      <c r="I2384"/>
    </row>
    <row r="2385" spans="1:9" ht="14.25">
      <c r="A2385"/>
      <c r="B2385"/>
      <c r="C2385" s="32"/>
      <c r="D2385" s="32"/>
      <c r="E2385"/>
      <c r="F2385"/>
      <c r="G2385" s="106"/>
      <c r="H2385"/>
      <c r="I2385"/>
    </row>
    <row r="2386" spans="1:9" ht="14.25">
      <c r="A2386"/>
      <c r="B2386"/>
      <c r="C2386" s="32"/>
      <c r="D2386" s="32"/>
      <c r="E2386"/>
      <c r="F2386"/>
      <c r="G2386" s="106"/>
      <c r="H2386"/>
      <c r="I2386"/>
    </row>
    <row r="2387" spans="1:9" ht="14.25">
      <c r="A2387"/>
      <c r="B2387"/>
      <c r="C2387" s="32"/>
      <c r="D2387" s="32"/>
      <c r="E2387"/>
      <c r="F2387"/>
      <c r="G2387" s="106"/>
      <c r="H2387"/>
      <c r="I2387"/>
    </row>
    <row r="2388" spans="1:9" ht="14.25">
      <c r="A2388"/>
      <c r="B2388"/>
      <c r="C2388" s="32"/>
      <c r="D2388" s="32"/>
      <c r="E2388"/>
      <c r="F2388"/>
      <c r="G2388" s="106"/>
      <c r="H2388"/>
      <c r="I2388"/>
    </row>
    <row r="2389" spans="1:9" ht="14.25">
      <c r="A2389"/>
      <c r="B2389"/>
      <c r="C2389" s="32"/>
      <c r="D2389" s="32"/>
      <c r="E2389"/>
      <c r="F2389"/>
      <c r="G2389" s="106"/>
      <c r="H2389"/>
      <c r="I2389"/>
    </row>
    <row r="2390" spans="1:9" ht="14.25">
      <c r="A2390"/>
      <c r="B2390"/>
      <c r="C2390" s="32"/>
      <c r="D2390" s="32"/>
      <c r="E2390"/>
      <c r="F2390"/>
      <c r="G2390" s="106"/>
      <c r="H2390"/>
      <c r="I2390"/>
    </row>
    <row r="2391" spans="1:9" ht="14.25">
      <c r="A2391"/>
      <c r="B2391"/>
      <c r="C2391" s="32"/>
      <c r="D2391" s="32"/>
      <c r="E2391"/>
      <c r="F2391"/>
      <c r="G2391" s="106"/>
      <c r="H2391"/>
      <c r="I2391"/>
    </row>
    <row r="2392" spans="1:9" ht="14.25">
      <c r="A2392"/>
      <c r="B2392"/>
      <c r="C2392" s="32"/>
      <c r="D2392" s="32"/>
      <c r="E2392"/>
      <c r="F2392"/>
      <c r="G2392" s="106"/>
      <c r="H2392"/>
      <c r="I2392"/>
    </row>
    <row r="2393" spans="1:9" ht="14.25">
      <c r="A2393"/>
      <c r="B2393"/>
      <c r="C2393" s="32"/>
      <c r="D2393" s="32"/>
      <c r="E2393"/>
      <c r="F2393"/>
      <c r="G2393" s="106"/>
      <c r="H2393"/>
      <c r="I2393"/>
    </row>
    <row r="2394" spans="1:9" ht="14.25">
      <c r="A2394"/>
      <c r="B2394"/>
      <c r="C2394" s="32"/>
      <c r="D2394" s="32"/>
      <c r="E2394"/>
      <c r="F2394"/>
      <c r="G2394" s="106"/>
      <c r="H2394"/>
      <c r="I2394"/>
    </row>
    <row r="2395" spans="1:9" ht="14.25">
      <c r="A2395"/>
      <c r="B2395"/>
      <c r="C2395" s="32"/>
      <c r="D2395" s="32"/>
      <c r="E2395"/>
      <c r="F2395"/>
      <c r="G2395" s="106"/>
      <c r="H2395"/>
      <c r="I2395"/>
    </row>
    <row r="2396" spans="1:9" ht="14.25">
      <c r="A2396"/>
      <c r="B2396"/>
      <c r="C2396" s="32"/>
      <c r="D2396" s="32"/>
      <c r="E2396"/>
      <c r="F2396"/>
      <c r="G2396" s="106"/>
      <c r="H2396"/>
      <c r="I2396"/>
    </row>
    <row r="2397" spans="1:9" ht="14.25">
      <c r="A2397"/>
      <c r="B2397"/>
      <c r="C2397" s="32"/>
      <c r="D2397" s="32"/>
      <c r="E2397"/>
      <c r="F2397"/>
      <c r="G2397" s="106"/>
      <c r="H2397"/>
      <c r="I2397"/>
    </row>
    <row r="2398" spans="1:9" ht="14.25">
      <c r="A2398"/>
      <c r="B2398"/>
      <c r="C2398" s="32"/>
      <c r="D2398" s="32"/>
      <c r="E2398"/>
      <c r="F2398"/>
      <c r="G2398" s="106"/>
      <c r="H2398"/>
      <c r="I2398"/>
    </row>
    <row r="2399" spans="1:9" ht="14.25">
      <c r="A2399"/>
      <c r="B2399"/>
      <c r="C2399" s="32"/>
      <c r="D2399" s="32"/>
      <c r="E2399"/>
      <c r="F2399"/>
      <c r="G2399" s="106"/>
      <c r="H2399"/>
      <c r="I2399"/>
    </row>
    <row r="2400" spans="1:9" ht="14.25">
      <c r="A2400"/>
      <c r="B2400"/>
      <c r="C2400" s="32"/>
      <c r="D2400" s="32"/>
      <c r="E2400"/>
      <c r="F2400"/>
      <c r="G2400" s="106"/>
      <c r="H2400"/>
      <c r="I2400"/>
    </row>
    <row r="2401" spans="1:9" ht="14.25">
      <c r="A2401"/>
      <c r="B2401"/>
      <c r="C2401" s="32"/>
      <c r="D2401" s="32"/>
      <c r="E2401"/>
      <c r="F2401"/>
      <c r="G2401" s="106"/>
      <c r="H2401"/>
      <c r="I2401"/>
    </row>
    <row r="2402" spans="1:9" ht="14.25">
      <c r="A2402"/>
      <c r="B2402"/>
      <c r="C2402" s="32"/>
      <c r="D2402" s="32"/>
      <c r="E2402"/>
      <c r="F2402"/>
      <c r="G2402" s="106"/>
      <c r="H2402"/>
      <c r="I2402"/>
    </row>
    <row r="2403" spans="1:9" ht="14.25">
      <c r="A2403"/>
      <c r="B2403"/>
      <c r="C2403" s="32"/>
      <c r="D2403" s="32"/>
      <c r="E2403"/>
      <c r="F2403"/>
      <c r="G2403" s="106"/>
      <c r="H2403"/>
      <c r="I2403"/>
    </row>
    <row r="2404" spans="1:9" ht="14.25">
      <c r="A2404"/>
      <c r="B2404"/>
      <c r="C2404" s="32"/>
      <c r="D2404" s="32"/>
      <c r="E2404"/>
      <c r="F2404"/>
      <c r="G2404" s="106"/>
      <c r="H2404"/>
      <c r="I2404"/>
    </row>
    <row r="2405" spans="1:9" ht="14.25">
      <c r="A2405"/>
      <c r="B2405"/>
      <c r="C2405" s="32"/>
      <c r="D2405" s="32"/>
      <c r="E2405"/>
      <c r="F2405"/>
      <c r="G2405" s="106"/>
      <c r="H2405"/>
      <c r="I2405"/>
    </row>
    <row r="2406" spans="1:9" ht="14.25">
      <c r="A2406"/>
      <c r="B2406"/>
      <c r="C2406" s="32"/>
      <c r="D2406" s="32"/>
      <c r="E2406"/>
      <c r="F2406"/>
      <c r="G2406" s="106"/>
      <c r="H2406"/>
      <c r="I2406"/>
    </row>
    <row r="2407" spans="1:9" ht="14.25">
      <c r="A2407"/>
      <c r="B2407"/>
      <c r="C2407" s="32"/>
      <c r="D2407" s="32"/>
      <c r="E2407"/>
      <c r="F2407"/>
      <c r="G2407" s="106"/>
      <c r="H2407"/>
      <c r="I2407"/>
    </row>
    <row r="2408" spans="1:9" ht="14.25">
      <c r="A2408"/>
      <c r="B2408"/>
      <c r="C2408" s="32"/>
      <c r="D2408" s="32"/>
      <c r="E2408"/>
      <c r="F2408"/>
      <c r="G2408" s="106"/>
      <c r="H2408"/>
      <c r="I2408"/>
    </row>
    <row r="2409" spans="1:9" ht="14.25">
      <c r="A2409"/>
      <c r="B2409"/>
      <c r="C2409" s="32"/>
      <c r="D2409" s="32"/>
      <c r="E2409"/>
      <c r="F2409"/>
      <c r="G2409" s="106"/>
      <c r="H2409"/>
      <c r="I2409"/>
    </row>
    <row r="2410" spans="1:9" ht="14.25">
      <c r="A2410"/>
      <c r="B2410"/>
      <c r="C2410" s="32"/>
      <c r="D2410" s="32"/>
      <c r="E2410"/>
      <c r="F2410"/>
      <c r="G2410" s="106"/>
      <c r="H2410"/>
      <c r="I2410"/>
    </row>
    <row r="2411" spans="1:9" ht="14.25">
      <c r="A2411"/>
      <c r="B2411"/>
      <c r="C2411" s="32"/>
      <c r="D2411" s="32"/>
      <c r="E2411"/>
      <c r="F2411"/>
      <c r="G2411" s="106"/>
      <c r="H2411"/>
      <c r="I2411"/>
    </row>
    <row r="2412" spans="1:9" ht="14.25">
      <c r="A2412"/>
      <c r="B2412"/>
      <c r="C2412" s="32"/>
      <c r="D2412" s="32"/>
      <c r="E2412"/>
      <c r="F2412"/>
      <c r="G2412" s="106"/>
      <c r="H2412"/>
      <c r="I2412"/>
    </row>
    <row r="2413" spans="1:9" ht="14.25">
      <c r="A2413"/>
      <c r="B2413"/>
      <c r="C2413" s="32"/>
      <c r="D2413" s="32"/>
      <c r="E2413"/>
      <c r="F2413"/>
      <c r="G2413" s="106"/>
      <c r="H2413"/>
      <c r="I2413"/>
    </row>
    <row r="2414" spans="1:9" ht="14.25">
      <c r="A2414"/>
      <c r="B2414"/>
      <c r="C2414" s="32"/>
      <c r="D2414" s="32"/>
      <c r="E2414"/>
      <c r="F2414"/>
      <c r="G2414" s="106"/>
      <c r="H2414"/>
      <c r="I2414"/>
    </row>
    <row r="2415" spans="1:9" ht="14.25">
      <c r="A2415"/>
      <c r="B2415"/>
      <c r="C2415" s="32"/>
      <c r="D2415" s="32"/>
      <c r="E2415"/>
      <c r="F2415"/>
      <c r="G2415" s="106"/>
      <c r="H2415"/>
      <c r="I2415"/>
    </row>
    <row r="2416" spans="1:9" ht="14.25">
      <c r="A2416"/>
      <c r="B2416"/>
      <c r="C2416" s="32"/>
      <c r="D2416" s="32"/>
      <c r="E2416"/>
      <c r="F2416"/>
      <c r="G2416" s="106"/>
      <c r="H2416"/>
      <c r="I2416"/>
    </row>
    <row r="2417" spans="1:9" ht="14.25">
      <c r="A2417"/>
      <c r="B2417"/>
      <c r="C2417" s="32"/>
      <c r="D2417" s="32"/>
      <c r="E2417"/>
      <c r="F2417"/>
      <c r="G2417" s="106"/>
      <c r="H2417"/>
      <c r="I2417"/>
    </row>
    <row r="2418" spans="1:9" ht="14.25">
      <c r="A2418"/>
      <c r="B2418"/>
      <c r="C2418" s="32"/>
      <c r="D2418" s="32"/>
      <c r="E2418"/>
      <c r="F2418"/>
      <c r="G2418" s="106"/>
      <c r="H2418"/>
      <c r="I2418"/>
    </row>
    <row r="2419" spans="1:9" ht="14.25">
      <c r="A2419"/>
      <c r="B2419"/>
      <c r="C2419" s="32"/>
      <c r="D2419" s="32"/>
      <c r="E2419"/>
      <c r="F2419"/>
      <c r="G2419" s="106"/>
      <c r="H2419"/>
      <c r="I2419"/>
    </row>
    <row r="2420" spans="1:9" ht="14.25">
      <c r="A2420"/>
      <c r="B2420"/>
      <c r="C2420" s="32"/>
      <c r="D2420" s="32"/>
      <c r="E2420"/>
      <c r="F2420"/>
      <c r="G2420" s="106"/>
      <c r="H2420"/>
      <c r="I2420"/>
    </row>
    <row r="2421" spans="1:9" ht="14.25">
      <c r="A2421"/>
      <c r="B2421"/>
      <c r="C2421" s="32"/>
      <c r="D2421" s="32"/>
      <c r="E2421"/>
      <c r="F2421"/>
      <c r="G2421" s="106"/>
      <c r="H2421"/>
      <c r="I2421"/>
    </row>
    <row r="2422" spans="1:9" ht="14.25">
      <c r="A2422"/>
      <c r="B2422"/>
      <c r="C2422" s="32"/>
      <c r="D2422" s="32"/>
      <c r="E2422"/>
      <c r="F2422"/>
      <c r="G2422" s="106"/>
      <c r="H2422"/>
      <c r="I2422"/>
    </row>
    <row r="2423" spans="1:9" ht="14.25">
      <c r="A2423"/>
      <c r="B2423"/>
      <c r="C2423" s="32"/>
      <c r="D2423" s="32"/>
      <c r="E2423"/>
      <c r="F2423"/>
      <c r="G2423" s="106"/>
      <c r="H2423"/>
      <c r="I2423"/>
    </row>
    <row r="2424" spans="1:9" ht="14.25">
      <c r="A2424"/>
      <c r="B2424"/>
      <c r="C2424" s="32"/>
      <c r="D2424" s="32"/>
      <c r="E2424"/>
      <c r="F2424"/>
      <c r="G2424" s="106"/>
      <c r="H2424"/>
      <c r="I2424"/>
    </row>
    <row r="2425" spans="1:9" ht="14.25">
      <c r="A2425"/>
      <c r="B2425"/>
      <c r="C2425" s="32"/>
      <c r="D2425" s="32"/>
      <c r="E2425"/>
      <c r="F2425"/>
      <c r="G2425" s="106"/>
      <c r="H2425"/>
      <c r="I2425"/>
    </row>
    <row r="2426" spans="1:9" ht="14.25">
      <c r="A2426"/>
      <c r="B2426"/>
      <c r="C2426" s="32"/>
      <c r="D2426" s="32"/>
      <c r="E2426"/>
      <c r="F2426"/>
      <c r="G2426" s="106"/>
      <c r="H2426"/>
      <c r="I2426"/>
    </row>
    <row r="2427" spans="1:9" ht="14.25">
      <c r="A2427"/>
      <c r="B2427"/>
      <c r="C2427" s="32"/>
      <c r="D2427" s="32"/>
      <c r="E2427"/>
      <c r="F2427"/>
      <c r="G2427" s="106"/>
      <c r="H2427"/>
      <c r="I2427"/>
    </row>
    <row r="2428" spans="1:9" ht="14.25">
      <c r="A2428"/>
      <c r="B2428"/>
      <c r="C2428" s="32"/>
      <c r="D2428" s="32"/>
      <c r="E2428"/>
      <c r="F2428"/>
      <c r="G2428" s="106"/>
      <c r="H2428"/>
      <c r="I2428"/>
    </row>
    <row r="2429" spans="1:9" ht="14.25">
      <c r="A2429"/>
      <c r="B2429"/>
      <c r="C2429" s="32"/>
      <c r="D2429" s="32"/>
      <c r="E2429"/>
      <c r="F2429"/>
      <c r="G2429" s="106"/>
      <c r="H2429"/>
      <c r="I2429"/>
    </row>
    <row r="2430" spans="1:9" ht="14.25">
      <c r="A2430"/>
      <c r="B2430"/>
      <c r="C2430" s="32"/>
      <c r="D2430" s="32"/>
      <c r="E2430"/>
      <c r="F2430"/>
      <c r="G2430" s="106"/>
      <c r="H2430"/>
      <c r="I2430"/>
    </row>
    <row r="2431" spans="1:9" ht="14.25">
      <c r="A2431"/>
      <c r="B2431"/>
      <c r="C2431" s="32"/>
      <c r="D2431" s="32"/>
      <c r="E2431"/>
      <c r="F2431"/>
      <c r="G2431" s="106"/>
      <c r="H2431"/>
      <c r="I2431"/>
    </row>
    <row r="2432" spans="1:9" ht="14.25">
      <c r="A2432"/>
      <c r="B2432"/>
      <c r="C2432" s="32"/>
      <c r="D2432" s="32"/>
      <c r="E2432"/>
      <c r="F2432"/>
      <c r="G2432" s="106"/>
      <c r="H2432"/>
      <c r="I2432"/>
    </row>
    <row r="2433" spans="1:9" ht="14.25">
      <c r="A2433"/>
      <c r="B2433"/>
      <c r="C2433" s="32"/>
      <c r="D2433" s="32"/>
      <c r="E2433"/>
      <c r="F2433"/>
      <c r="G2433" s="106"/>
      <c r="H2433"/>
      <c r="I2433"/>
    </row>
    <row r="2434" spans="1:9" ht="14.25">
      <c r="A2434"/>
      <c r="B2434"/>
      <c r="C2434" s="32"/>
      <c r="D2434" s="32"/>
      <c r="E2434"/>
      <c r="F2434"/>
      <c r="G2434" s="106"/>
      <c r="H2434"/>
      <c r="I2434"/>
    </row>
    <row r="2435" spans="1:9" ht="14.25">
      <c r="A2435"/>
      <c r="B2435"/>
      <c r="C2435" s="32"/>
      <c r="D2435" s="32"/>
      <c r="E2435"/>
      <c r="F2435"/>
      <c r="G2435" s="106"/>
      <c r="H2435"/>
      <c r="I2435"/>
    </row>
    <row r="2436" spans="1:9" ht="14.25">
      <c r="A2436"/>
      <c r="B2436"/>
      <c r="C2436" s="32"/>
      <c r="D2436" s="32"/>
      <c r="E2436"/>
      <c r="F2436"/>
      <c r="G2436" s="106"/>
      <c r="H2436"/>
      <c r="I2436"/>
    </row>
    <row r="2437" spans="1:9" ht="14.25">
      <c r="A2437"/>
      <c r="B2437"/>
      <c r="C2437" s="32"/>
      <c r="D2437" s="32"/>
      <c r="E2437"/>
      <c r="F2437"/>
      <c r="G2437" s="106"/>
      <c r="H2437"/>
      <c r="I2437"/>
    </row>
    <row r="2438" spans="1:9" ht="14.25">
      <c r="A2438"/>
      <c r="B2438"/>
      <c r="C2438" s="32"/>
      <c r="D2438" s="32"/>
      <c r="E2438"/>
      <c r="F2438"/>
      <c r="G2438" s="106"/>
      <c r="H2438"/>
      <c r="I2438"/>
    </row>
    <row r="2439" spans="1:9" ht="14.25">
      <c r="A2439"/>
      <c r="B2439"/>
      <c r="C2439" s="32"/>
      <c r="D2439" s="32"/>
      <c r="E2439"/>
      <c r="F2439"/>
      <c r="G2439" s="106"/>
      <c r="H2439"/>
      <c r="I2439"/>
    </row>
    <row r="2440" spans="1:9" ht="14.25">
      <c r="A2440"/>
      <c r="B2440"/>
      <c r="C2440" s="32"/>
      <c r="D2440" s="32"/>
      <c r="E2440"/>
      <c r="F2440"/>
      <c r="G2440" s="106"/>
      <c r="H2440"/>
      <c r="I2440"/>
    </row>
    <row r="2441" spans="1:9" ht="14.25">
      <c r="A2441"/>
      <c r="B2441"/>
      <c r="C2441" s="32"/>
      <c r="D2441" s="32"/>
      <c r="E2441"/>
      <c r="F2441"/>
      <c r="G2441" s="106"/>
      <c r="H2441"/>
      <c r="I2441"/>
    </row>
    <row r="2442" spans="1:9" ht="14.25">
      <c r="A2442"/>
      <c r="B2442"/>
      <c r="C2442" s="32"/>
      <c r="D2442" s="32"/>
      <c r="E2442"/>
      <c r="F2442"/>
      <c r="G2442" s="106"/>
      <c r="H2442"/>
      <c r="I2442"/>
    </row>
    <row r="2443" spans="1:9" ht="14.25">
      <c r="A2443"/>
      <c r="B2443"/>
      <c r="C2443" s="32"/>
      <c r="D2443" s="32"/>
      <c r="E2443"/>
      <c r="F2443"/>
      <c r="G2443" s="106"/>
      <c r="H2443"/>
      <c r="I2443"/>
    </row>
    <row r="2444" spans="1:9" ht="14.25">
      <c r="A2444"/>
      <c r="B2444"/>
      <c r="C2444" s="32"/>
      <c r="D2444" s="32"/>
      <c r="E2444"/>
      <c r="F2444"/>
      <c r="G2444" s="106"/>
      <c r="H2444"/>
      <c r="I2444"/>
    </row>
    <row r="2445" spans="1:9" ht="14.25">
      <c r="A2445"/>
      <c r="B2445"/>
      <c r="C2445" s="32"/>
      <c r="D2445" s="32"/>
      <c r="E2445"/>
      <c r="F2445"/>
      <c r="G2445" s="106"/>
      <c r="H2445"/>
      <c r="I2445"/>
    </row>
    <row r="2446" spans="1:9" ht="14.25">
      <c r="A2446"/>
      <c r="B2446"/>
      <c r="C2446" s="32"/>
      <c r="D2446" s="32"/>
      <c r="E2446"/>
      <c r="F2446"/>
      <c r="G2446" s="106"/>
      <c r="H2446"/>
      <c r="I2446"/>
    </row>
    <row r="2447" spans="1:9" ht="14.25">
      <c r="A2447"/>
      <c r="B2447"/>
      <c r="C2447" s="32"/>
      <c r="D2447" s="32"/>
      <c r="E2447"/>
      <c r="F2447"/>
      <c r="G2447" s="106"/>
      <c r="H2447"/>
      <c r="I2447"/>
    </row>
    <row r="2448" spans="1:9" ht="14.25">
      <c r="A2448"/>
      <c r="B2448"/>
      <c r="C2448" s="32"/>
      <c r="D2448" s="32"/>
      <c r="E2448"/>
      <c r="F2448"/>
      <c r="G2448" s="106"/>
      <c r="H2448"/>
      <c r="I2448"/>
    </row>
    <row r="2449" spans="1:9" ht="14.25">
      <c r="A2449"/>
      <c r="B2449"/>
      <c r="C2449" s="32"/>
      <c r="D2449" s="32"/>
      <c r="E2449"/>
      <c r="F2449"/>
      <c r="G2449" s="106"/>
      <c r="H2449"/>
      <c r="I2449"/>
    </row>
    <row r="2450" spans="1:9" ht="14.25">
      <c r="A2450"/>
      <c r="B2450"/>
      <c r="C2450" s="32"/>
      <c r="D2450" s="32"/>
      <c r="E2450"/>
      <c r="F2450"/>
      <c r="G2450" s="106"/>
      <c r="H2450"/>
      <c r="I2450"/>
    </row>
    <row r="2451" spans="1:9" ht="14.25">
      <c r="A2451"/>
      <c r="B2451"/>
      <c r="C2451" s="32"/>
      <c r="D2451" s="32"/>
      <c r="E2451"/>
      <c r="F2451"/>
      <c r="G2451" s="106"/>
      <c r="H2451"/>
      <c r="I2451"/>
    </row>
    <row r="2452" spans="1:9" ht="14.25">
      <c r="A2452"/>
      <c r="B2452"/>
      <c r="C2452" s="32"/>
      <c r="D2452" s="32"/>
      <c r="E2452"/>
      <c r="F2452"/>
      <c r="G2452" s="106"/>
      <c r="H2452"/>
      <c r="I2452"/>
    </row>
    <row r="2453" spans="1:9" ht="14.25">
      <c r="A2453"/>
      <c r="B2453"/>
      <c r="C2453" s="32"/>
      <c r="D2453" s="32"/>
      <c r="E2453"/>
      <c r="F2453"/>
      <c r="G2453" s="106"/>
      <c r="H2453"/>
      <c r="I2453"/>
    </row>
    <row r="2454" spans="1:9" ht="14.25">
      <c r="A2454"/>
      <c r="B2454"/>
      <c r="C2454" s="32"/>
      <c r="D2454" s="32"/>
      <c r="E2454"/>
      <c r="F2454"/>
      <c r="G2454" s="106"/>
      <c r="H2454"/>
      <c r="I2454"/>
    </row>
    <row r="2455" spans="1:9" ht="14.25">
      <c r="A2455"/>
      <c r="B2455"/>
      <c r="C2455" s="32"/>
      <c r="D2455" s="32"/>
      <c r="E2455"/>
      <c r="F2455"/>
      <c r="G2455" s="106"/>
      <c r="H2455"/>
      <c r="I2455"/>
    </row>
    <row r="2456" spans="1:9" ht="14.25">
      <c r="A2456"/>
      <c r="B2456"/>
      <c r="C2456" s="32"/>
      <c r="D2456" s="32"/>
      <c r="E2456"/>
      <c r="F2456"/>
      <c r="G2456" s="106"/>
      <c r="H2456"/>
      <c r="I2456"/>
    </row>
    <row r="2457" spans="1:9" ht="14.25">
      <c r="A2457"/>
      <c r="B2457"/>
      <c r="C2457" s="32"/>
      <c r="D2457" s="32"/>
      <c r="E2457"/>
      <c r="F2457"/>
      <c r="G2457" s="106"/>
      <c r="H2457"/>
      <c r="I2457"/>
    </row>
    <row r="2458" spans="1:9" ht="14.25">
      <c r="A2458"/>
      <c r="B2458"/>
      <c r="C2458" s="32"/>
      <c r="D2458" s="32"/>
      <c r="E2458"/>
      <c r="F2458"/>
      <c r="G2458" s="106"/>
      <c r="H2458"/>
      <c r="I2458"/>
    </row>
    <row r="2459" spans="1:9" ht="14.25">
      <c r="A2459"/>
      <c r="B2459"/>
      <c r="C2459" s="32"/>
      <c r="D2459" s="32"/>
      <c r="E2459"/>
      <c r="F2459"/>
      <c r="G2459" s="106"/>
      <c r="H2459"/>
      <c r="I2459"/>
    </row>
    <row r="2460" spans="1:9" ht="14.25">
      <c r="A2460"/>
      <c r="B2460"/>
      <c r="C2460" s="32"/>
      <c r="D2460" s="32"/>
      <c r="E2460"/>
      <c r="F2460"/>
      <c r="G2460" s="106"/>
      <c r="H2460"/>
      <c r="I2460"/>
    </row>
    <row r="2461" spans="1:9" ht="14.25">
      <c r="A2461"/>
      <c r="B2461"/>
      <c r="C2461" s="32"/>
      <c r="D2461" s="32"/>
      <c r="E2461"/>
      <c r="F2461"/>
      <c r="G2461" s="106"/>
      <c r="H2461"/>
      <c r="I2461"/>
    </row>
    <row r="2462" spans="1:9" ht="14.25">
      <c r="A2462"/>
      <c r="B2462"/>
      <c r="C2462" s="32"/>
      <c r="D2462" s="32"/>
      <c r="E2462"/>
      <c r="F2462"/>
      <c r="G2462" s="106"/>
      <c r="H2462"/>
      <c r="I2462"/>
    </row>
    <row r="2463" spans="1:9" ht="14.25">
      <c r="A2463"/>
      <c r="B2463"/>
      <c r="C2463" s="32"/>
      <c r="D2463" s="32"/>
      <c r="E2463"/>
      <c r="F2463"/>
      <c r="G2463" s="106"/>
      <c r="H2463"/>
      <c r="I2463"/>
    </row>
    <row r="2464" spans="1:9" ht="14.25">
      <c r="A2464"/>
      <c r="B2464"/>
      <c r="C2464" s="32"/>
      <c r="D2464" s="32"/>
      <c r="E2464"/>
      <c r="F2464"/>
      <c r="G2464" s="106"/>
      <c r="H2464"/>
      <c r="I2464"/>
    </row>
    <row r="2465" spans="1:9" ht="14.25">
      <c r="A2465"/>
      <c r="B2465"/>
      <c r="C2465" s="32"/>
      <c r="D2465" s="32"/>
      <c r="E2465"/>
      <c r="F2465"/>
      <c r="G2465" s="106"/>
      <c r="H2465"/>
      <c r="I2465"/>
    </row>
    <row r="2466" spans="1:9" ht="14.25">
      <c r="A2466"/>
      <c r="B2466"/>
      <c r="C2466" s="32"/>
      <c r="D2466" s="32"/>
      <c r="E2466"/>
      <c r="F2466"/>
      <c r="G2466" s="106"/>
      <c r="H2466"/>
      <c r="I2466"/>
    </row>
    <row r="2467" spans="1:9" ht="14.25">
      <c r="A2467"/>
      <c r="B2467"/>
      <c r="C2467" s="32"/>
      <c r="D2467" s="32"/>
      <c r="E2467"/>
      <c r="F2467"/>
      <c r="G2467" s="106"/>
      <c r="H2467"/>
      <c r="I2467"/>
    </row>
    <row r="2468" spans="1:9" ht="14.25">
      <c r="A2468"/>
      <c r="B2468"/>
      <c r="C2468" s="32"/>
      <c r="D2468" s="32"/>
      <c r="E2468"/>
      <c r="F2468"/>
      <c r="G2468" s="106"/>
      <c r="H2468"/>
      <c r="I2468"/>
    </row>
    <row r="2469" spans="1:9" ht="14.25">
      <c r="A2469"/>
      <c r="B2469"/>
      <c r="C2469" s="32"/>
      <c r="D2469" s="32"/>
      <c r="E2469"/>
      <c r="F2469"/>
      <c r="G2469" s="106"/>
      <c r="H2469"/>
      <c r="I2469"/>
    </row>
    <row r="2470" spans="1:9" ht="14.25">
      <c r="A2470"/>
      <c r="B2470"/>
      <c r="C2470" s="32"/>
      <c r="D2470" s="32"/>
      <c r="E2470"/>
      <c r="F2470"/>
      <c r="G2470" s="106"/>
      <c r="H2470"/>
      <c r="I2470"/>
    </row>
    <row r="2471" spans="1:9" ht="14.25">
      <c r="A2471"/>
      <c r="B2471"/>
      <c r="C2471" s="32"/>
      <c r="D2471" s="32"/>
      <c r="E2471"/>
      <c r="F2471"/>
      <c r="G2471" s="106"/>
      <c r="H2471"/>
      <c r="I2471"/>
    </row>
    <row r="2472" spans="1:9" ht="14.25">
      <c r="A2472"/>
      <c r="B2472"/>
      <c r="C2472" s="32"/>
      <c r="D2472" s="32"/>
      <c r="E2472"/>
      <c r="F2472"/>
      <c r="G2472" s="106"/>
      <c r="H2472"/>
      <c r="I2472"/>
    </row>
    <row r="2473" spans="1:9" ht="14.25">
      <c r="A2473"/>
      <c r="B2473"/>
      <c r="C2473" s="32"/>
      <c r="D2473" s="32"/>
      <c r="E2473"/>
      <c r="F2473"/>
      <c r="G2473" s="106"/>
      <c r="H2473"/>
      <c r="I2473"/>
    </row>
    <row r="2474" spans="1:9" ht="14.25">
      <c r="A2474"/>
      <c r="B2474"/>
      <c r="C2474" s="32"/>
      <c r="D2474" s="32"/>
      <c r="E2474"/>
      <c r="F2474"/>
      <c r="G2474" s="106"/>
      <c r="H2474"/>
      <c r="I2474"/>
    </row>
    <row r="2475" spans="1:9" ht="14.25">
      <c r="A2475"/>
      <c r="B2475"/>
      <c r="C2475" s="32"/>
      <c r="D2475" s="32"/>
      <c r="E2475"/>
      <c r="F2475"/>
      <c r="G2475" s="106"/>
      <c r="H2475"/>
      <c r="I2475"/>
    </row>
    <row r="2476" spans="1:9" ht="14.25">
      <c r="A2476"/>
      <c r="B2476"/>
      <c r="C2476" s="32"/>
      <c r="D2476" s="32"/>
      <c r="E2476"/>
      <c r="F2476"/>
      <c r="G2476" s="106"/>
      <c r="H2476"/>
      <c r="I2476"/>
    </row>
    <row r="2477" spans="1:9" ht="14.25">
      <c r="A2477"/>
      <c r="B2477"/>
      <c r="C2477" s="32"/>
      <c r="D2477" s="32"/>
      <c r="E2477"/>
      <c r="F2477"/>
      <c r="G2477" s="106"/>
      <c r="H2477"/>
      <c r="I2477"/>
    </row>
    <row r="2478" spans="1:9" ht="14.25">
      <c r="A2478"/>
      <c r="B2478"/>
      <c r="C2478" s="32"/>
      <c r="D2478" s="32"/>
      <c r="E2478"/>
      <c r="F2478"/>
      <c r="G2478" s="106"/>
      <c r="H2478"/>
      <c r="I2478"/>
    </row>
    <row r="2479" spans="1:9" ht="14.25">
      <c r="A2479"/>
      <c r="B2479"/>
      <c r="C2479" s="32"/>
      <c r="D2479" s="32"/>
      <c r="E2479"/>
      <c r="F2479"/>
      <c r="G2479" s="106"/>
      <c r="H2479"/>
      <c r="I2479"/>
    </row>
    <row r="2480" spans="1:9" ht="14.25">
      <c r="A2480"/>
      <c r="B2480"/>
      <c r="C2480" s="32"/>
      <c r="D2480" s="32"/>
      <c r="E2480"/>
      <c r="F2480"/>
      <c r="G2480" s="106"/>
      <c r="H2480"/>
      <c r="I2480"/>
    </row>
    <row r="2481" spans="1:9" ht="14.25">
      <c r="A2481"/>
      <c r="B2481"/>
      <c r="C2481" s="32"/>
      <c r="D2481" s="32"/>
      <c r="E2481"/>
      <c r="F2481"/>
      <c r="G2481" s="106"/>
      <c r="H2481"/>
      <c r="I2481"/>
    </row>
    <row r="2482" spans="1:9" ht="14.25">
      <c r="A2482"/>
      <c r="B2482"/>
      <c r="C2482" s="32"/>
      <c r="D2482" s="32"/>
      <c r="E2482"/>
      <c r="F2482"/>
      <c r="G2482" s="106"/>
      <c r="H2482"/>
      <c r="I2482"/>
    </row>
    <row r="2483" spans="1:9" ht="14.25">
      <c r="A2483"/>
      <c r="B2483"/>
      <c r="C2483" s="32"/>
      <c r="D2483" s="32"/>
      <c r="E2483"/>
      <c r="F2483"/>
      <c r="G2483" s="106"/>
      <c r="H2483"/>
      <c r="I2483"/>
    </row>
    <row r="2484" spans="1:9" ht="14.25">
      <c r="A2484"/>
      <c r="B2484"/>
      <c r="C2484" s="32"/>
      <c r="D2484" s="32"/>
      <c r="E2484"/>
      <c r="F2484"/>
      <c r="G2484" s="106"/>
      <c r="H2484"/>
      <c r="I2484"/>
    </row>
    <row r="2485" spans="1:9" ht="14.25">
      <c r="A2485"/>
      <c r="B2485"/>
      <c r="C2485" s="32"/>
      <c r="D2485" s="32"/>
      <c r="E2485"/>
      <c r="F2485"/>
      <c r="G2485" s="106"/>
      <c r="H2485"/>
      <c r="I2485"/>
    </row>
    <row r="2486" spans="1:9" ht="14.25">
      <c r="A2486"/>
      <c r="B2486"/>
      <c r="C2486" s="32"/>
      <c r="D2486" s="32"/>
      <c r="E2486"/>
      <c r="F2486"/>
      <c r="G2486" s="106"/>
      <c r="H2486"/>
      <c r="I2486"/>
    </row>
    <row r="2487" spans="1:9" ht="14.25">
      <c r="A2487"/>
      <c r="B2487"/>
      <c r="C2487" s="32"/>
      <c r="D2487" s="32"/>
      <c r="E2487"/>
      <c r="F2487"/>
      <c r="G2487" s="106"/>
      <c r="H2487"/>
      <c r="I2487"/>
    </row>
    <row r="2488" spans="1:9" ht="14.25">
      <c r="A2488"/>
      <c r="B2488"/>
      <c r="C2488" s="32"/>
      <c r="D2488" s="32"/>
      <c r="E2488"/>
      <c r="F2488"/>
      <c r="G2488" s="106"/>
      <c r="H2488"/>
      <c r="I2488"/>
    </row>
    <row r="2489" spans="1:9" ht="14.25">
      <c r="A2489"/>
      <c r="B2489"/>
      <c r="C2489" s="32"/>
      <c r="D2489" s="32"/>
      <c r="E2489"/>
      <c r="F2489"/>
      <c r="G2489" s="106"/>
      <c r="H2489"/>
      <c r="I2489"/>
    </row>
    <row r="2490" spans="1:9" ht="14.25">
      <c r="A2490"/>
      <c r="B2490"/>
      <c r="C2490" s="32"/>
      <c r="D2490" s="32"/>
      <c r="E2490"/>
      <c r="F2490"/>
      <c r="G2490" s="106"/>
      <c r="H2490"/>
      <c r="I2490"/>
    </row>
    <row r="2491" spans="1:9" ht="14.25">
      <c r="A2491"/>
      <c r="B2491"/>
      <c r="C2491" s="32"/>
      <c r="D2491" s="32"/>
      <c r="E2491"/>
      <c r="F2491"/>
      <c r="G2491" s="106"/>
      <c r="H2491"/>
      <c r="I2491"/>
    </row>
    <row r="2492" spans="1:9" ht="14.25">
      <c r="A2492"/>
      <c r="B2492"/>
      <c r="C2492" s="32"/>
      <c r="D2492" s="32"/>
      <c r="E2492"/>
      <c r="F2492"/>
      <c r="G2492" s="106"/>
      <c r="H2492"/>
      <c r="I2492"/>
    </row>
    <row r="2493" spans="1:9" ht="14.25">
      <c r="A2493"/>
      <c r="B2493"/>
      <c r="C2493" s="32"/>
      <c r="D2493" s="32"/>
      <c r="E2493"/>
      <c r="F2493"/>
      <c r="G2493" s="106"/>
      <c r="H2493"/>
      <c r="I2493"/>
    </row>
    <row r="2494" spans="1:9" ht="14.25">
      <c r="A2494"/>
      <c r="B2494"/>
      <c r="C2494" s="32"/>
      <c r="D2494" s="32"/>
      <c r="E2494"/>
      <c r="F2494"/>
      <c r="G2494" s="106"/>
      <c r="H2494"/>
      <c r="I2494"/>
    </row>
    <row r="2495" spans="1:9" ht="14.25">
      <c r="A2495"/>
      <c r="B2495"/>
      <c r="C2495" s="32"/>
      <c r="D2495" s="32"/>
      <c r="E2495"/>
      <c r="F2495"/>
      <c r="G2495" s="106"/>
      <c r="H2495"/>
      <c r="I2495"/>
    </row>
    <row r="2496" spans="1:9" ht="14.25">
      <c r="A2496"/>
      <c r="B2496"/>
      <c r="C2496" s="32"/>
      <c r="D2496" s="32"/>
      <c r="E2496"/>
      <c r="F2496"/>
      <c r="G2496" s="106"/>
      <c r="H2496"/>
      <c r="I2496"/>
    </row>
    <row r="2497" spans="1:9" ht="14.25">
      <c r="A2497"/>
      <c r="B2497"/>
      <c r="C2497" s="32"/>
      <c r="D2497" s="32"/>
      <c r="E2497"/>
      <c r="F2497"/>
      <c r="G2497" s="106"/>
      <c r="H2497"/>
      <c r="I2497"/>
    </row>
    <row r="2498" spans="1:9" ht="14.25">
      <c r="A2498"/>
      <c r="B2498"/>
      <c r="C2498" s="32"/>
      <c r="D2498" s="32"/>
      <c r="E2498"/>
      <c r="F2498"/>
      <c r="G2498" s="106"/>
      <c r="H2498"/>
      <c r="I2498"/>
    </row>
    <row r="2499" spans="1:9" ht="14.25">
      <c r="A2499"/>
      <c r="B2499"/>
      <c r="C2499" s="32"/>
      <c r="D2499" s="32"/>
      <c r="E2499"/>
      <c r="F2499"/>
      <c r="G2499" s="106"/>
      <c r="H2499"/>
      <c r="I2499"/>
    </row>
    <row r="2500" spans="1:9" ht="14.25">
      <c r="A2500"/>
      <c r="B2500"/>
      <c r="C2500" s="32"/>
      <c r="D2500" s="32"/>
      <c r="E2500"/>
      <c r="F2500"/>
      <c r="G2500" s="106"/>
      <c r="H2500"/>
      <c r="I2500"/>
    </row>
    <row r="2501" spans="1:9" ht="14.25">
      <c r="A2501"/>
      <c r="B2501"/>
      <c r="C2501" s="32"/>
      <c r="D2501" s="32"/>
      <c r="E2501"/>
      <c r="F2501"/>
      <c r="G2501" s="106"/>
      <c r="H2501"/>
      <c r="I2501"/>
    </row>
    <row r="2502" spans="1:9" ht="14.25">
      <c r="A2502"/>
      <c r="B2502"/>
      <c r="C2502" s="32"/>
      <c r="D2502" s="32"/>
      <c r="E2502"/>
      <c r="F2502"/>
      <c r="G2502" s="106"/>
      <c r="H2502"/>
      <c r="I2502"/>
    </row>
    <row r="2503" spans="1:9" ht="14.25">
      <c r="A2503"/>
      <c r="B2503"/>
      <c r="C2503" s="32"/>
      <c r="D2503" s="32"/>
      <c r="E2503"/>
      <c r="F2503"/>
      <c r="G2503" s="106"/>
      <c r="H2503"/>
      <c r="I2503"/>
    </row>
    <row r="2504" spans="1:9" ht="14.25">
      <c r="A2504"/>
      <c r="B2504"/>
      <c r="C2504" s="32"/>
      <c r="D2504" s="32"/>
      <c r="E2504"/>
      <c r="F2504"/>
      <c r="G2504" s="106"/>
      <c r="H2504"/>
      <c r="I2504"/>
    </row>
    <row r="2505" spans="1:9" ht="14.25">
      <c r="A2505"/>
      <c r="B2505"/>
      <c r="C2505" s="32"/>
      <c r="D2505" s="32"/>
      <c r="E2505"/>
      <c r="F2505"/>
      <c r="G2505" s="106"/>
      <c r="H2505"/>
      <c r="I2505"/>
    </row>
    <row r="2506" spans="1:9" ht="14.25">
      <c r="A2506"/>
      <c r="B2506"/>
      <c r="C2506" s="32"/>
      <c r="D2506" s="32"/>
      <c r="E2506"/>
      <c r="F2506"/>
      <c r="G2506" s="106"/>
      <c r="H2506"/>
      <c r="I2506"/>
    </row>
    <row r="2507" spans="1:9" ht="14.25">
      <c r="A2507"/>
      <c r="B2507"/>
      <c r="C2507" s="32"/>
      <c r="D2507" s="32"/>
      <c r="E2507"/>
      <c r="F2507"/>
      <c r="G2507" s="106"/>
      <c r="H2507"/>
      <c r="I2507"/>
    </row>
    <row r="2508" spans="1:9" ht="14.25">
      <c r="A2508"/>
      <c r="B2508"/>
      <c r="C2508" s="32"/>
      <c r="D2508" s="32"/>
      <c r="E2508"/>
      <c r="F2508"/>
      <c r="G2508" s="106"/>
      <c r="H2508"/>
      <c r="I2508"/>
    </row>
    <row r="2509" spans="1:9" ht="14.25">
      <c r="A2509"/>
      <c r="B2509"/>
      <c r="C2509" s="32"/>
      <c r="D2509" s="32"/>
      <c r="E2509"/>
      <c r="F2509"/>
      <c r="G2509" s="106"/>
      <c r="H2509"/>
      <c r="I2509"/>
    </row>
    <row r="2510" spans="1:9" ht="14.25">
      <c r="A2510"/>
      <c r="B2510"/>
      <c r="C2510" s="32"/>
      <c r="D2510" s="32"/>
      <c r="E2510"/>
      <c r="F2510"/>
      <c r="G2510" s="106"/>
      <c r="H2510"/>
      <c r="I2510"/>
    </row>
    <row r="2511" spans="1:9" ht="14.25">
      <c r="A2511"/>
      <c r="B2511"/>
      <c r="C2511" s="32"/>
      <c r="D2511" s="32"/>
      <c r="E2511"/>
      <c r="F2511"/>
      <c r="G2511" s="106"/>
      <c r="H2511"/>
      <c r="I2511"/>
    </row>
    <row r="2512" spans="1:9" ht="14.25">
      <c r="A2512"/>
      <c r="B2512"/>
      <c r="C2512" s="32"/>
      <c r="D2512" s="32"/>
      <c r="E2512"/>
      <c r="F2512"/>
      <c r="G2512" s="106"/>
      <c r="H2512"/>
      <c r="I2512"/>
    </row>
    <row r="2513" spans="1:9" ht="14.25">
      <c r="A2513"/>
      <c r="B2513"/>
      <c r="C2513" s="32"/>
      <c r="D2513" s="32"/>
      <c r="E2513"/>
      <c r="F2513"/>
      <c r="G2513" s="106"/>
      <c r="H2513"/>
      <c r="I2513"/>
    </row>
    <row r="2514" spans="1:9" ht="14.25">
      <c r="A2514"/>
      <c r="B2514"/>
      <c r="C2514" s="32"/>
      <c r="D2514" s="32"/>
      <c r="E2514"/>
      <c r="F2514"/>
      <c r="G2514" s="106"/>
      <c r="H2514"/>
      <c r="I2514"/>
    </row>
    <row r="2515" spans="1:9" ht="14.25">
      <c r="A2515"/>
      <c r="B2515"/>
      <c r="C2515" s="32"/>
      <c r="D2515" s="32"/>
      <c r="E2515"/>
      <c r="F2515"/>
      <c r="G2515" s="106"/>
      <c r="H2515"/>
      <c r="I2515"/>
    </row>
    <row r="2516" spans="1:9" ht="14.25">
      <c r="A2516"/>
      <c r="B2516"/>
      <c r="C2516" s="32"/>
      <c r="D2516" s="32"/>
      <c r="E2516"/>
      <c r="F2516"/>
      <c r="G2516" s="106"/>
      <c r="H2516"/>
      <c r="I2516"/>
    </row>
    <row r="2517" spans="1:9" ht="14.25">
      <c r="A2517"/>
      <c r="B2517"/>
      <c r="C2517" s="32"/>
      <c r="D2517" s="32"/>
      <c r="E2517"/>
      <c r="F2517"/>
      <c r="G2517" s="106"/>
      <c r="H2517"/>
      <c r="I2517"/>
    </row>
    <row r="2518" spans="1:9" ht="14.25">
      <c r="A2518"/>
      <c r="B2518"/>
      <c r="C2518" s="32"/>
      <c r="D2518" s="32"/>
      <c r="E2518"/>
      <c r="F2518"/>
      <c r="G2518" s="106"/>
      <c r="H2518"/>
      <c r="I2518"/>
    </row>
    <row r="2519" spans="1:9" ht="14.25">
      <c r="A2519"/>
      <c r="B2519"/>
      <c r="C2519" s="32"/>
      <c r="D2519" s="32"/>
      <c r="E2519"/>
      <c r="F2519"/>
      <c r="G2519" s="106"/>
      <c r="H2519"/>
      <c r="I2519"/>
    </row>
    <row r="2520" spans="1:9" ht="14.25">
      <c r="A2520"/>
      <c r="B2520"/>
      <c r="C2520" s="32"/>
      <c r="D2520" s="32"/>
      <c r="E2520"/>
      <c r="F2520"/>
      <c r="G2520" s="106"/>
      <c r="H2520"/>
      <c r="I2520"/>
    </row>
    <row r="2521" spans="1:9" ht="14.25">
      <c r="A2521"/>
      <c r="B2521"/>
      <c r="C2521" s="32"/>
      <c r="D2521" s="32"/>
      <c r="E2521"/>
      <c r="F2521"/>
      <c r="G2521" s="106"/>
      <c r="H2521"/>
      <c r="I2521"/>
    </row>
    <row r="2522" spans="1:9" ht="14.25">
      <c r="A2522"/>
      <c r="B2522"/>
      <c r="C2522" s="32"/>
      <c r="D2522" s="32"/>
      <c r="E2522"/>
      <c r="F2522"/>
      <c r="G2522" s="106"/>
      <c r="H2522"/>
      <c r="I2522"/>
    </row>
    <row r="2523" spans="1:9" ht="14.25">
      <c r="A2523"/>
      <c r="B2523"/>
      <c r="C2523" s="32"/>
      <c r="D2523" s="32"/>
      <c r="E2523"/>
      <c r="F2523"/>
      <c r="G2523" s="106"/>
      <c r="H2523"/>
      <c r="I2523"/>
    </row>
    <row r="2524" spans="1:9" ht="14.25">
      <c r="A2524"/>
      <c r="B2524"/>
      <c r="C2524" s="32"/>
      <c r="D2524" s="32"/>
      <c r="E2524"/>
      <c r="F2524"/>
      <c r="G2524" s="106"/>
      <c r="H2524"/>
      <c r="I2524"/>
    </row>
    <row r="2525" spans="1:9" ht="14.25">
      <c r="A2525"/>
      <c r="B2525"/>
      <c r="C2525" s="32"/>
      <c r="D2525" s="32"/>
      <c r="E2525"/>
      <c r="F2525"/>
      <c r="G2525" s="106"/>
      <c r="H2525"/>
      <c r="I2525"/>
    </row>
    <row r="2526" spans="1:9" ht="14.25">
      <c r="A2526"/>
      <c r="B2526"/>
      <c r="C2526" s="32"/>
      <c r="D2526" s="32"/>
      <c r="E2526"/>
      <c r="F2526"/>
      <c r="G2526" s="106"/>
      <c r="H2526"/>
      <c r="I2526"/>
    </row>
    <row r="2527" spans="1:9" ht="14.25">
      <c r="A2527"/>
      <c r="B2527"/>
      <c r="C2527" s="32"/>
      <c r="D2527" s="32"/>
      <c r="E2527"/>
      <c r="F2527"/>
      <c r="G2527" s="106"/>
      <c r="H2527"/>
      <c r="I2527"/>
    </row>
    <row r="2528" spans="1:9" ht="14.25">
      <c r="A2528"/>
      <c r="B2528"/>
      <c r="C2528" s="32"/>
      <c r="D2528" s="32"/>
      <c r="E2528"/>
      <c r="F2528"/>
      <c r="G2528" s="106"/>
      <c r="H2528"/>
      <c r="I2528"/>
    </row>
    <row r="2529" spans="1:9" ht="14.25">
      <c r="A2529"/>
      <c r="B2529"/>
      <c r="C2529" s="32"/>
      <c r="D2529" s="32"/>
      <c r="E2529"/>
      <c r="F2529"/>
      <c r="G2529" s="106"/>
      <c r="H2529"/>
      <c r="I2529"/>
    </row>
    <row r="2530" spans="1:9" ht="14.25">
      <c r="A2530"/>
      <c r="B2530"/>
      <c r="C2530" s="32"/>
      <c r="D2530" s="32"/>
      <c r="E2530"/>
      <c r="F2530"/>
      <c r="G2530" s="106"/>
      <c r="H2530"/>
      <c r="I2530"/>
    </row>
    <row r="2531" spans="1:9" ht="14.25">
      <c r="A2531"/>
      <c r="B2531"/>
      <c r="C2531" s="32"/>
      <c r="D2531" s="32"/>
      <c r="E2531"/>
      <c r="F2531"/>
      <c r="G2531" s="106"/>
      <c r="H2531"/>
      <c r="I2531"/>
    </row>
    <row r="2532" spans="1:9" ht="14.25">
      <c r="A2532"/>
      <c r="B2532"/>
      <c r="C2532" s="32"/>
      <c r="D2532" s="32"/>
      <c r="E2532"/>
      <c r="F2532"/>
      <c r="G2532" s="106"/>
      <c r="H2532"/>
      <c r="I2532"/>
    </row>
    <row r="2533" spans="1:9" ht="14.25">
      <c r="A2533"/>
      <c r="B2533"/>
      <c r="C2533" s="32"/>
      <c r="D2533" s="32"/>
      <c r="E2533"/>
      <c r="F2533"/>
      <c r="G2533" s="106"/>
      <c r="H2533"/>
      <c r="I2533"/>
    </row>
    <row r="2534" spans="1:9" ht="14.25">
      <c r="A2534"/>
      <c r="B2534"/>
      <c r="C2534" s="32"/>
      <c r="D2534" s="32"/>
      <c r="E2534"/>
      <c r="F2534"/>
      <c r="G2534" s="106"/>
      <c r="H2534"/>
      <c r="I2534"/>
    </row>
    <row r="2535" spans="1:9" ht="14.25">
      <c r="A2535"/>
      <c r="B2535"/>
      <c r="C2535" s="32"/>
      <c r="D2535" s="32"/>
      <c r="E2535"/>
      <c r="F2535"/>
      <c r="G2535" s="106"/>
      <c r="H2535"/>
      <c r="I2535"/>
    </row>
    <row r="2536" spans="1:9" ht="14.25">
      <c r="A2536"/>
      <c r="B2536"/>
      <c r="C2536" s="32"/>
      <c r="D2536" s="32"/>
      <c r="E2536"/>
      <c r="F2536"/>
      <c r="G2536" s="106"/>
      <c r="H2536"/>
      <c r="I2536"/>
    </row>
    <row r="2537" spans="1:9" ht="14.25">
      <c r="A2537"/>
      <c r="B2537"/>
      <c r="C2537" s="32"/>
      <c r="D2537" s="32"/>
      <c r="E2537"/>
      <c r="F2537"/>
      <c r="G2537" s="106"/>
      <c r="H2537"/>
      <c r="I2537"/>
    </row>
    <row r="2538" spans="1:9" ht="14.25">
      <c r="A2538"/>
      <c r="B2538"/>
      <c r="C2538" s="32"/>
      <c r="D2538" s="32"/>
      <c r="E2538"/>
      <c r="F2538"/>
      <c r="G2538" s="106"/>
      <c r="H2538"/>
      <c r="I2538"/>
    </row>
    <row r="2539" spans="1:9" ht="14.25">
      <c r="A2539"/>
      <c r="B2539"/>
      <c r="C2539" s="32"/>
      <c r="D2539" s="32"/>
      <c r="E2539"/>
      <c r="F2539"/>
      <c r="G2539" s="106"/>
      <c r="H2539"/>
      <c r="I2539"/>
    </row>
    <row r="2540" spans="1:9" ht="14.25">
      <c r="A2540"/>
      <c r="B2540"/>
      <c r="C2540" s="32"/>
      <c r="D2540" s="32"/>
      <c r="E2540"/>
      <c r="F2540"/>
      <c r="G2540" s="106"/>
      <c r="H2540"/>
      <c r="I2540"/>
    </row>
    <row r="2541" spans="1:9" ht="14.25">
      <c r="A2541"/>
      <c r="B2541"/>
      <c r="C2541" s="32"/>
      <c r="D2541" s="32"/>
      <c r="E2541"/>
      <c r="F2541"/>
      <c r="G2541" s="106"/>
      <c r="H2541"/>
      <c r="I2541"/>
    </row>
    <row r="2542" spans="1:9" ht="14.25">
      <c r="A2542"/>
      <c r="B2542"/>
      <c r="C2542" s="32"/>
      <c r="D2542" s="32"/>
      <c r="E2542"/>
      <c r="F2542"/>
      <c r="G2542" s="106"/>
      <c r="H2542"/>
      <c r="I2542"/>
    </row>
    <row r="2543" spans="1:9" ht="14.25">
      <c r="A2543"/>
      <c r="B2543"/>
      <c r="C2543" s="32"/>
      <c r="D2543" s="32"/>
      <c r="E2543"/>
      <c r="F2543"/>
      <c r="G2543" s="106"/>
      <c r="H2543"/>
      <c r="I2543"/>
    </row>
    <row r="2544" spans="1:9" ht="14.25">
      <c r="A2544"/>
      <c r="B2544"/>
      <c r="C2544" s="32"/>
      <c r="D2544" s="32"/>
      <c r="E2544"/>
      <c r="F2544"/>
      <c r="G2544" s="106"/>
      <c r="H2544"/>
      <c r="I2544"/>
    </row>
    <row r="2545" spans="1:9" ht="14.25">
      <c r="A2545"/>
      <c r="B2545"/>
      <c r="C2545" s="32"/>
      <c r="D2545" s="32"/>
      <c r="E2545"/>
      <c r="F2545"/>
      <c r="G2545" s="106"/>
      <c r="H2545"/>
      <c r="I2545"/>
    </row>
    <row r="2546" spans="1:9" ht="14.25">
      <c r="A2546"/>
      <c r="B2546"/>
      <c r="C2546" s="32"/>
      <c r="D2546" s="32"/>
      <c r="E2546"/>
      <c r="F2546"/>
      <c r="G2546" s="106"/>
      <c r="H2546"/>
      <c r="I2546"/>
    </row>
    <row r="2547" spans="1:9" ht="14.25">
      <c r="A2547"/>
      <c r="B2547"/>
      <c r="C2547" s="32"/>
      <c r="D2547" s="32"/>
      <c r="E2547"/>
      <c r="F2547"/>
      <c r="G2547" s="106"/>
      <c r="H2547"/>
      <c r="I2547"/>
    </row>
    <row r="2548" spans="1:9" ht="14.25">
      <c r="A2548"/>
      <c r="B2548"/>
      <c r="C2548" s="32"/>
      <c r="D2548" s="32"/>
      <c r="E2548"/>
      <c r="F2548"/>
      <c r="G2548" s="106"/>
      <c r="H2548"/>
      <c r="I2548"/>
    </row>
    <row r="2549" spans="1:9" ht="14.25">
      <c r="A2549"/>
      <c r="B2549"/>
      <c r="C2549" s="32"/>
      <c r="D2549" s="32"/>
      <c r="E2549"/>
      <c r="F2549"/>
      <c r="G2549" s="106"/>
      <c r="H2549"/>
      <c r="I2549"/>
    </row>
    <row r="2550" spans="1:9" ht="14.25">
      <c r="A2550"/>
      <c r="B2550"/>
      <c r="C2550" s="32"/>
      <c r="D2550" s="32"/>
      <c r="E2550"/>
      <c r="F2550"/>
      <c r="G2550" s="106"/>
      <c r="H2550"/>
      <c r="I2550"/>
    </row>
    <row r="2551" spans="1:9" ht="14.25">
      <c r="A2551"/>
      <c r="B2551"/>
      <c r="C2551" s="32"/>
      <c r="D2551" s="32"/>
      <c r="E2551"/>
      <c r="F2551"/>
      <c r="G2551" s="106"/>
      <c r="H2551"/>
      <c r="I2551"/>
    </row>
    <row r="2552" spans="1:9" ht="14.25">
      <c r="A2552"/>
      <c r="B2552"/>
      <c r="C2552" s="32"/>
      <c r="D2552" s="32"/>
      <c r="E2552"/>
      <c r="F2552"/>
      <c r="G2552" s="106"/>
      <c r="H2552"/>
      <c r="I2552"/>
    </row>
    <row r="2553" spans="1:9" ht="14.25">
      <c r="A2553"/>
      <c r="B2553"/>
      <c r="C2553" s="32"/>
      <c r="D2553" s="32"/>
      <c r="E2553"/>
      <c r="F2553"/>
      <c r="G2553" s="106"/>
      <c r="H2553"/>
      <c r="I2553"/>
    </row>
    <row r="2554" spans="1:9" ht="14.25">
      <c r="A2554"/>
      <c r="B2554"/>
      <c r="C2554" s="32"/>
      <c r="D2554" s="32"/>
      <c r="E2554"/>
      <c r="F2554"/>
      <c r="G2554" s="106"/>
      <c r="H2554"/>
      <c r="I2554"/>
    </row>
    <row r="2555" spans="1:9" ht="14.25">
      <c r="A2555"/>
      <c r="B2555"/>
      <c r="C2555" s="32"/>
      <c r="D2555" s="32"/>
      <c r="E2555"/>
      <c r="F2555"/>
      <c r="G2555" s="106"/>
      <c r="H2555"/>
      <c r="I2555"/>
    </row>
    <row r="2556" spans="1:9" ht="14.25">
      <c r="A2556"/>
      <c r="B2556"/>
      <c r="C2556" s="32"/>
      <c r="D2556" s="32"/>
      <c r="E2556"/>
      <c r="F2556"/>
      <c r="G2556" s="106"/>
      <c r="H2556"/>
      <c r="I2556"/>
    </row>
    <row r="2557" spans="1:9" ht="14.25">
      <c r="A2557"/>
      <c r="B2557"/>
      <c r="C2557" s="32"/>
      <c r="D2557" s="32"/>
      <c r="E2557"/>
      <c r="F2557"/>
      <c r="G2557" s="106"/>
      <c r="H2557"/>
      <c r="I2557"/>
    </row>
    <row r="2558" spans="1:9" ht="14.25">
      <c r="A2558"/>
      <c r="B2558"/>
      <c r="C2558" s="32"/>
      <c r="D2558" s="32"/>
      <c r="E2558"/>
      <c r="F2558"/>
      <c r="G2558" s="106"/>
      <c r="H2558"/>
      <c r="I2558"/>
    </row>
    <row r="2559" spans="1:9" ht="14.25">
      <c r="A2559"/>
      <c r="B2559"/>
      <c r="C2559" s="32"/>
      <c r="D2559" s="32"/>
      <c r="E2559"/>
      <c r="F2559"/>
      <c r="G2559" s="106"/>
      <c r="H2559"/>
      <c r="I2559"/>
    </row>
    <row r="2560" spans="1:9" ht="14.25">
      <c r="A2560"/>
      <c r="B2560"/>
      <c r="C2560" s="32"/>
      <c r="D2560" s="32"/>
      <c r="E2560"/>
      <c r="F2560"/>
      <c r="G2560" s="106"/>
      <c r="H2560"/>
      <c r="I2560"/>
    </row>
    <row r="2561" spans="1:9" ht="14.25">
      <c r="A2561"/>
      <c r="B2561"/>
      <c r="C2561" s="32"/>
      <c r="D2561" s="32"/>
      <c r="E2561"/>
      <c r="F2561"/>
      <c r="G2561" s="106"/>
      <c r="H2561"/>
      <c r="I2561"/>
    </row>
    <row r="2562" spans="1:9" ht="14.25">
      <c r="A2562"/>
      <c r="B2562"/>
      <c r="C2562" s="32"/>
      <c r="D2562" s="32"/>
      <c r="E2562"/>
      <c r="F2562"/>
      <c r="G2562" s="106"/>
      <c r="H2562"/>
      <c r="I2562"/>
    </row>
    <row r="2563" spans="1:9" ht="14.25">
      <c r="A2563"/>
      <c r="B2563"/>
      <c r="C2563" s="32"/>
      <c r="D2563" s="32"/>
      <c r="E2563"/>
      <c r="F2563"/>
      <c r="G2563" s="106"/>
      <c r="H2563"/>
      <c r="I2563"/>
    </row>
    <row r="2564" spans="1:9" ht="14.25">
      <c r="A2564"/>
      <c r="B2564"/>
      <c r="C2564" s="32"/>
      <c r="D2564" s="32"/>
      <c r="E2564"/>
      <c r="F2564"/>
      <c r="G2564" s="106"/>
      <c r="H2564"/>
      <c r="I2564"/>
    </row>
    <row r="2565" spans="1:9" ht="14.25">
      <c r="A2565"/>
      <c r="B2565"/>
      <c r="C2565" s="32"/>
      <c r="D2565" s="32"/>
      <c r="E2565"/>
      <c r="F2565"/>
      <c r="G2565" s="106"/>
      <c r="H2565"/>
      <c r="I2565"/>
    </row>
    <row r="2566" spans="1:9" ht="14.25">
      <c r="A2566"/>
      <c r="B2566"/>
      <c r="C2566" s="32"/>
      <c r="D2566" s="32"/>
      <c r="E2566"/>
      <c r="F2566"/>
      <c r="G2566" s="106"/>
      <c r="H2566"/>
      <c r="I2566"/>
    </row>
    <row r="2567" spans="1:9" ht="14.25">
      <c r="A2567"/>
      <c r="B2567"/>
      <c r="C2567" s="32"/>
      <c r="D2567" s="32"/>
      <c r="E2567"/>
      <c r="F2567"/>
      <c r="G2567" s="106"/>
      <c r="H2567"/>
      <c r="I2567"/>
    </row>
    <row r="2568" spans="1:9" ht="14.25">
      <c r="A2568"/>
      <c r="B2568"/>
      <c r="C2568" s="32"/>
      <c r="D2568" s="32"/>
      <c r="E2568"/>
      <c r="F2568"/>
      <c r="G2568" s="106"/>
      <c r="H2568"/>
      <c r="I2568"/>
    </row>
    <row r="2569" spans="1:9" ht="14.25">
      <c r="A2569"/>
      <c r="B2569"/>
      <c r="C2569" s="32"/>
      <c r="D2569" s="32"/>
      <c r="E2569"/>
      <c r="F2569"/>
      <c r="G2569" s="106"/>
      <c r="H2569"/>
      <c r="I2569"/>
    </row>
    <row r="2570" spans="1:9" ht="14.25">
      <c r="A2570"/>
      <c r="B2570"/>
      <c r="C2570" s="32"/>
      <c r="D2570" s="32"/>
      <c r="E2570"/>
      <c r="F2570"/>
      <c r="G2570" s="106"/>
      <c r="H2570"/>
      <c r="I2570"/>
    </row>
    <row r="2571" spans="1:9" ht="14.25">
      <c r="A2571"/>
      <c r="B2571"/>
      <c r="C2571" s="32"/>
      <c r="D2571" s="32"/>
      <c r="E2571"/>
      <c r="F2571"/>
      <c r="G2571" s="106"/>
      <c r="H2571"/>
      <c r="I2571"/>
    </row>
    <row r="2572" spans="1:9" ht="14.25">
      <c r="A2572"/>
      <c r="B2572"/>
      <c r="C2572" s="32"/>
      <c r="D2572" s="32"/>
      <c r="E2572"/>
      <c r="F2572"/>
      <c r="G2572" s="106"/>
      <c r="H2572"/>
      <c r="I2572"/>
    </row>
    <row r="2573" spans="1:9" ht="14.25">
      <c r="A2573"/>
      <c r="B2573"/>
      <c r="C2573" s="32"/>
      <c r="D2573" s="32"/>
      <c r="E2573"/>
      <c r="F2573"/>
      <c r="G2573" s="106"/>
      <c r="H2573"/>
      <c r="I2573"/>
    </row>
    <row r="2574" spans="1:9" ht="14.25">
      <c r="A2574"/>
      <c r="B2574"/>
      <c r="C2574" s="32"/>
      <c r="D2574" s="32"/>
      <c r="E2574"/>
      <c r="F2574"/>
      <c r="G2574" s="106"/>
      <c r="H2574"/>
      <c r="I2574"/>
    </row>
    <row r="2575" spans="1:9" ht="14.25">
      <c r="A2575"/>
      <c r="B2575"/>
      <c r="C2575" s="32"/>
      <c r="D2575" s="32"/>
      <c r="E2575"/>
      <c r="F2575"/>
      <c r="G2575" s="106"/>
      <c r="H2575"/>
      <c r="I2575"/>
    </row>
    <row r="2576" spans="1:9" ht="14.25">
      <c r="A2576"/>
      <c r="B2576"/>
      <c r="C2576" s="32"/>
      <c r="D2576" s="32"/>
      <c r="E2576"/>
      <c r="F2576"/>
      <c r="G2576" s="106"/>
      <c r="H2576"/>
      <c r="I2576"/>
    </row>
    <row r="2577" spans="1:9" ht="14.25">
      <c r="A2577"/>
      <c r="B2577"/>
      <c r="C2577" s="32"/>
      <c r="D2577" s="32"/>
      <c r="E2577"/>
      <c r="F2577"/>
      <c r="G2577" s="106"/>
      <c r="H2577"/>
      <c r="I2577"/>
    </row>
    <row r="2578" spans="1:9" ht="14.25">
      <c r="A2578"/>
      <c r="B2578"/>
      <c r="C2578" s="32"/>
      <c r="D2578" s="32"/>
      <c r="E2578"/>
      <c r="F2578"/>
      <c r="G2578" s="106"/>
      <c r="H2578"/>
      <c r="I2578"/>
    </row>
    <row r="2579" spans="1:9" ht="14.25">
      <c r="A2579"/>
      <c r="B2579"/>
      <c r="C2579" s="32"/>
      <c r="D2579" s="32"/>
      <c r="E2579"/>
      <c r="F2579"/>
      <c r="G2579" s="106"/>
      <c r="H2579"/>
      <c r="I2579"/>
    </row>
    <row r="2580" spans="1:9" ht="14.25">
      <c r="A2580"/>
      <c r="B2580"/>
      <c r="C2580" s="32"/>
      <c r="D2580" s="32"/>
      <c r="E2580"/>
      <c r="F2580"/>
      <c r="G2580" s="106"/>
      <c r="H2580"/>
      <c r="I2580"/>
    </row>
    <row r="2581" spans="1:9" ht="14.25">
      <c r="A2581"/>
      <c r="B2581"/>
      <c r="C2581" s="32"/>
      <c r="D2581" s="32"/>
      <c r="E2581"/>
      <c r="F2581"/>
      <c r="G2581" s="106"/>
      <c r="H2581"/>
      <c r="I2581"/>
    </row>
    <row r="2582" spans="1:9" ht="14.25">
      <c r="A2582"/>
      <c r="B2582"/>
      <c r="C2582" s="32"/>
      <c r="D2582" s="32"/>
      <c r="E2582"/>
      <c r="F2582"/>
      <c r="G2582" s="106"/>
      <c r="H2582"/>
      <c r="I2582"/>
    </row>
    <row r="2583" spans="1:9" ht="14.25">
      <c r="A2583"/>
      <c r="B2583"/>
      <c r="C2583" s="32"/>
      <c r="D2583" s="32"/>
      <c r="E2583"/>
      <c r="F2583"/>
      <c r="G2583" s="106"/>
      <c r="H2583"/>
      <c r="I2583"/>
    </row>
    <row r="2584" spans="1:9" ht="14.25">
      <c r="A2584"/>
      <c r="B2584"/>
      <c r="C2584" s="32"/>
      <c r="D2584" s="32"/>
      <c r="E2584"/>
      <c r="F2584"/>
      <c r="G2584" s="106"/>
      <c r="H2584"/>
      <c r="I2584"/>
    </row>
    <row r="2585" spans="1:9" ht="14.25">
      <c r="A2585"/>
      <c r="B2585"/>
      <c r="C2585" s="32"/>
      <c r="D2585" s="32"/>
      <c r="E2585"/>
      <c r="F2585"/>
      <c r="G2585" s="106"/>
      <c r="H2585"/>
      <c r="I2585"/>
    </row>
    <row r="2586" spans="1:9" ht="14.25">
      <c r="A2586"/>
      <c r="B2586"/>
      <c r="C2586" s="32"/>
      <c r="D2586" s="32"/>
      <c r="E2586"/>
      <c r="F2586"/>
      <c r="G2586" s="106"/>
      <c r="H2586"/>
      <c r="I2586"/>
    </row>
    <row r="2587" spans="1:9" ht="14.25">
      <c r="A2587"/>
      <c r="B2587"/>
      <c r="C2587" s="32"/>
      <c r="D2587" s="32"/>
      <c r="E2587"/>
      <c r="F2587"/>
      <c r="G2587" s="106"/>
      <c r="H2587"/>
      <c r="I2587"/>
    </row>
    <row r="2588" spans="1:9" ht="14.25">
      <c r="A2588"/>
      <c r="B2588"/>
      <c r="C2588" s="32"/>
      <c r="D2588" s="32"/>
      <c r="E2588"/>
      <c r="F2588"/>
      <c r="G2588" s="106"/>
      <c r="H2588"/>
      <c r="I2588"/>
    </row>
    <row r="2589" spans="1:9" ht="14.25">
      <c r="A2589"/>
      <c r="B2589"/>
      <c r="C2589" s="32"/>
      <c r="D2589" s="32"/>
      <c r="E2589"/>
      <c r="F2589"/>
      <c r="G2589" s="106"/>
      <c r="H2589"/>
      <c r="I2589"/>
    </row>
    <row r="2590" spans="1:9" ht="14.25">
      <c r="A2590"/>
      <c r="B2590"/>
      <c r="C2590" s="32"/>
      <c r="D2590" s="32"/>
      <c r="E2590"/>
      <c r="F2590"/>
      <c r="G2590" s="106"/>
      <c r="H2590"/>
      <c r="I2590"/>
    </row>
    <row r="2591" spans="1:9" ht="14.25">
      <c r="A2591"/>
      <c r="B2591"/>
      <c r="C2591" s="32"/>
      <c r="D2591" s="32"/>
      <c r="E2591"/>
      <c r="F2591"/>
      <c r="G2591" s="106"/>
      <c r="H2591"/>
      <c r="I2591"/>
    </row>
    <row r="2592" spans="1:9" ht="14.25">
      <c r="A2592"/>
      <c r="B2592"/>
      <c r="C2592" s="32"/>
      <c r="D2592" s="32"/>
      <c r="E2592"/>
      <c r="F2592"/>
      <c r="G2592" s="106"/>
      <c r="H2592"/>
      <c r="I2592"/>
    </row>
    <row r="2593" spans="1:9" ht="14.25">
      <c r="A2593"/>
      <c r="B2593"/>
      <c r="C2593" s="32"/>
      <c r="D2593" s="32"/>
      <c r="E2593"/>
      <c r="F2593"/>
      <c r="G2593" s="106"/>
      <c r="H2593"/>
      <c r="I2593"/>
    </row>
    <row r="2594" spans="1:9" ht="14.25">
      <c r="A2594"/>
      <c r="B2594"/>
      <c r="C2594" s="32"/>
      <c r="D2594" s="32"/>
      <c r="E2594"/>
      <c r="F2594"/>
      <c r="G2594" s="106"/>
      <c r="H2594"/>
      <c r="I2594"/>
    </row>
    <row r="2595" spans="1:9" ht="14.25">
      <c r="A2595"/>
      <c r="B2595"/>
      <c r="C2595" s="32"/>
      <c r="D2595" s="32"/>
      <c r="E2595"/>
      <c r="F2595"/>
      <c r="G2595" s="106"/>
      <c r="H2595"/>
      <c r="I2595"/>
    </row>
    <row r="2596" spans="1:9" ht="14.25">
      <c r="A2596"/>
      <c r="B2596"/>
      <c r="C2596" s="32"/>
      <c r="D2596" s="32"/>
      <c r="E2596"/>
      <c r="F2596"/>
      <c r="G2596" s="106"/>
      <c r="H2596"/>
      <c r="I2596"/>
    </row>
    <row r="2597" spans="1:9" ht="14.25">
      <c r="A2597"/>
      <c r="B2597"/>
      <c r="C2597" s="32"/>
      <c r="D2597" s="32"/>
      <c r="E2597"/>
      <c r="F2597"/>
      <c r="G2597" s="106"/>
      <c r="H2597"/>
      <c r="I2597"/>
    </row>
    <row r="2598" spans="1:9" ht="14.25">
      <c r="A2598"/>
      <c r="B2598"/>
      <c r="C2598" s="32"/>
      <c r="D2598" s="32"/>
      <c r="E2598"/>
      <c r="F2598"/>
      <c r="G2598" s="106"/>
      <c r="H2598"/>
      <c r="I2598"/>
    </row>
    <row r="2599" spans="1:9" ht="14.25">
      <c r="A2599"/>
      <c r="B2599"/>
      <c r="C2599" s="32"/>
      <c r="D2599" s="32"/>
      <c r="E2599"/>
      <c r="F2599"/>
      <c r="G2599" s="106"/>
      <c r="H2599"/>
      <c r="I2599"/>
    </row>
    <row r="2600" spans="1:9" ht="14.25">
      <c r="A2600"/>
      <c r="B2600"/>
      <c r="C2600" s="32"/>
      <c r="D2600" s="32"/>
      <c r="E2600"/>
      <c r="F2600"/>
      <c r="G2600" s="106"/>
      <c r="H2600"/>
      <c r="I2600"/>
    </row>
    <row r="2601" spans="1:9" ht="14.25">
      <c r="A2601"/>
      <c r="B2601"/>
      <c r="C2601" s="32"/>
      <c r="D2601" s="32"/>
      <c r="E2601"/>
      <c r="F2601"/>
      <c r="G2601" s="106"/>
      <c r="H2601"/>
      <c r="I2601"/>
    </row>
    <row r="2602" spans="1:9" ht="14.25">
      <c r="A2602"/>
      <c r="B2602"/>
      <c r="C2602" s="32"/>
      <c r="D2602" s="32"/>
      <c r="E2602"/>
      <c r="F2602"/>
      <c r="G2602" s="106"/>
      <c r="H2602"/>
      <c r="I2602"/>
    </row>
    <row r="2603" spans="1:9" ht="14.25">
      <c r="A2603"/>
      <c r="B2603"/>
      <c r="C2603" s="32"/>
      <c r="D2603" s="32"/>
      <c r="E2603"/>
      <c r="F2603"/>
      <c r="G2603" s="106"/>
      <c r="H2603"/>
      <c r="I2603"/>
    </row>
    <row r="2604" spans="1:9" ht="14.25">
      <c r="A2604"/>
      <c r="B2604"/>
      <c r="C2604" s="32"/>
      <c r="D2604" s="32"/>
      <c r="E2604"/>
      <c r="F2604"/>
      <c r="G2604" s="106"/>
      <c r="H2604"/>
      <c r="I2604"/>
    </row>
    <row r="2605" spans="1:9" ht="14.25">
      <c r="A2605"/>
      <c r="B2605"/>
      <c r="C2605" s="32"/>
      <c r="D2605" s="32"/>
      <c r="E2605"/>
      <c r="F2605"/>
      <c r="G2605" s="106"/>
      <c r="H2605"/>
      <c r="I2605"/>
    </row>
    <row r="2606" spans="1:9" ht="14.25">
      <c r="A2606"/>
      <c r="B2606"/>
      <c r="C2606" s="32"/>
      <c r="D2606" s="32"/>
      <c r="E2606"/>
      <c r="F2606"/>
      <c r="G2606" s="106"/>
      <c r="H2606"/>
      <c r="I2606"/>
    </row>
    <row r="2607" spans="1:9" ht="14.25">
      <c r="A2607"/>
      <c r="B2607"/>
      <c r="C2607" s="32"/>
      <c r="D2607" s="32"/>
      <c r="E2607"/>
      <c r="F2607"/>
      <c r="G2607" s="106"/>
      <c r="H2607"/>
      <c r="I2607"/>
    </row>
    <row r="2608" spans="1:9" ht="14.25">
      <c r="A2608"/>
      <c r="B2608"/>
      <c r="C2608" s="32"/>
      <c r="D2608" s="32"/>
      <c r="E2608"/>
      <c r="F2608"/>
      <c r="G2608" s="106"/>
      <c r="H2608"/>
      <c r="I2608"/>
    </row>
    <row r="2609" spans="1:9" ht="14.25">
      <c r="A2609"/>
      <c r="B2609"/>
      <c r="C2609" s="32"/>
      <c r="D2609" s="32"/>
      <c r="E2609"/>
      <c r="F2609"/>
      <c r="G2609" s="106"/>
      <c r="H2609"/>
      <c r="I2609"/>
    </row>
    <row r="2610" spans="1:9" ht="14.25">
      <c r="A2610"/>
      <c r="B2610"/>
      <c r="C2610" s="32"/>
      <c r="D2610" s="32"/>
      <c r="E2610"/>
      <c r="F2610"/>
      <c r="G2610" s="106"/>
      <c r="H2610"/>
      <c r="I2610"/>
    </row>
    <row r="2611" spans="1:9" ht="14.25">
      <c r="A2611"/>
      <c r="B2611"/>
      <c r="C2611" s="32"/>
      <c r="D2611" s="32"/>
      <c r="E2611"/>
      <c r="F2611"/>
      <c r="G2611" s="106"/>
      <c r="H2611"/>
      <c r="I2611"/>
    </row>
    <row r="2612" spans="1:9" ht="14.25">
      <c r="A2612"/>
      <c r="B2612"/>
      <c r="C2612" s="32"/>
      <c r="D2612" s="32"/>
      <c r="E2612"/>
      <c r="F2612"/>
      <c r="G2612" s="106"/>
      <c r="H2612"/>
      <c r="I2612"/>
    </row>
    <row r="2613" spans="1:9" ht="14.25">
      <c r="A2613"/>
      <c r="B2613"/>
      <c r="C2613" s="32"/>
      <c r="D2613" s="32"/>
      <c r="E2613"/>
      <c r="F2613"/>
      <c r="G2613" s="106"/>
      <c r="H2613"/>
      <c r="I2613"/>
    </row>
    <row r="2614" spans="1:9" ht="14.25">
      <c r="A2614"/>
      <c r="B2614"/>
      <c r="C2614" s="32"/>
      <c r="D2614" s="32"/>
      <c r="E2614"/>
      <c r="F2614"/>
      <c r="G2614" s="106"/>
      <c r="H2614"/>
      <c r="I2614"/>
    </row>
    <row r="2615" spans="1:9" ht="14.25">
      <c r="A2615"/>
      <c r="B2615"/>
      <c r="C2615" s="32"/>
      <c r="D2615" s="32"/>
      <c r="E2615"/>
      <c r="F2615"/>
      <c r="G2615" s="106"/>
      <c r="H2615"/>
      <c r="I2615"/>
    </row>
    <row r="2616" spans="1:9" ht="14.25">
      <c r="A2616"/>
      <c r="B2616"/>
      <c r="C2616" s="32"/>
      <c r="D2616" s="32"/>
      <c r="E2616"/>
      <c r="F2616"/>
      <c r="G2616" s="106"/>
      <c r="H2616"/>
      <c r="I2616"/>
    </row>
    <row r="2617" spans="1:9" ht="14.25">
      <c r="A2617"/>
      <c r="B2617"/>
      <c r="C2617" s="32"/>
      <c r="D2617" s="32"/>
      <c r="E2617"/>
      <c r="F2617"/>
      <c r="G2617" s="106"/>
      <c r="H2617"/>
      <c r="I2617"/>
    </row>
    <row r="2618" spans="1:9" ht="14.25">
      <c r="A2618"/>
      <c r="B2618"/>
      <c r="C2618" s="32"/>
      <c r="D2618" s="32"/>
      <c r="E2618"/>
      <c r="F2618"/>
      <c r="G2618" s="106"/>
      <c r="H2618"/>
      <c r="I2618"/>
    </row>
    <row r="2619" spans="1:9" ht="14.25">
      <c r="A2619"/>
      <c r="B2619"/>
      <c r="C2619" s="32"/>
      <c r="D2619" s="32"/>
      <c r="E2619"/>
      <c r="F2619"/>
      <c r="G2619" s="106"/>
      <c r="H2619"/>
      <c r="I2619"/>
    </row>
    <row r="2620" spans="1:9" ht="14.25">
      <c r="A2620"/>
      <c r="B2620"/>
      <c r="C2620" s="32"/>
      <c r="D2620" s="32"/>
      <c r="E2620"/>
      <c r="F2620"/>
      <c r="G2620" s="106"/>
      <c r="H2620"/>
      <c r="I2620"/>
    </row>
    <row r="2621" spans="1:9" ht="14.25">
      <c r="A2621"/>
      <c r="B2621"/>
      <c r="C2621" s="32"/>
      <c r="D2621" s="32"/>
      <c r="E2621"/>
      <c r="F2621"/>
      <c r="G2621" s="106"/>
      <c r="H2621"/>
      <c r="I2621"/>
    </row>
    <row r="2622" spans="1:9" ht="14.25">
      <c r="A2622"/>
      <c r="B2622"/>
      <c r="C2622" s="32"/>
      <c r="D2622" s="32"/>
      <c r="E2622"/>
      <c r="F2622"/>
      <c r="G2622" s="106"/>
      <c r="H2622"/>
      <c r="I2622"/>
    </row>
    <row r="2623" spans="1:9" ht="14.25">
      <c r="A2623"/>
      <c r="B2623"/>
      <c r="C2623" s="32"/>
      <c r="D2623" s="32"/>
      <c r="E2623"/>
      <c r="F2623"/>
      <c r="G2623" s="106"/>
      <c r="H2623"/>
      <c r="I2623"/>
    </row>
    <row r="2624" spans="1:9" ht="14.25">
      <c r="A2624"/>
      <c r="B2624"/>
      <c r="C2624" s="32"/>
      <c r="D2624" s="32"/>
      <c r="E2624"/>
      <c r="F2624"/>
      <c r="G2624" s="106"/>
      <c r="H2624"/>
      <c r="I2624"/>
    </row>
    <row r="2625" spans="1:9" ht="14.25">
      <c r="A2625"/>
      <c r="B2625"/>
      <c r="C2625" s="32"/>
      <c r="D2625" s="32"/>
      <c r="E2625"/>
      <c r="F2625"/>
      <c r="G2625" s="106"/>
      <c r="H2625"/>
      <c r="I2625"/>
    </row>
    <row r="2626" spans="1:9" ht="14.25">
      <c r="A2626"/>
      <c r="B2626"/>
      <c r="C2626" s="32"/>
      <c r="D2626" s="32"/>
      <c r="E2626"/>
      <c r="F2626"/>
      <c r="G2626" s="106"/>
      <c r="H2626"/>
      <c r="I2626"/>
    </row>
    <row r="2627" spans="1:9" ht="14.25">
      <c r="A2627"/>
      <c r="B2627"/>
      <c r="C2627" s="32"/>
      <c r="D2627" s="32"/>
      <c r="E2627"/>
      <c r="F2627"/>
      <c r="G2627" s="106"/>
      <c r="H2627"/>
      <c r="I2627"/>
    </row>
    <row r="2628" spans="1:9" ht="14.25">
      <c r="A2628"/>
      <c r="B2628"/>
      <c r="C2628" s="32"/>
      <c r="D2628" s="32"/>
      <c r="E2628"/>
      <c r="F2628"/>
      <c r="G2628" s="106"/>
      <c r="H2628"/>
      <c r="I2628"/>
    </row>
    <row r="2629" spans="1:9" ht="14.25">
      <c r="A2629"/>
      <c r="B2629"/>
      <c r="C2629" s="32"/>
      <c r="D2629" s="32"/>
      <c r="E2629"/>
      <c r="F2629"/>
      <c r="G2629" s="106"/>
      <c r="H2629"/>
      <c r="I2629"/>
    </row>
    <row r="2630" spans="1:9" ht="14.25">
      <c r="A2630"/>
      <c r="B2630"/>
      <c r="C2630" s="32"/>
      <c r="D2630" s="32"/>
      <c r="E2630"/>
      <c r="F2630"/>
      <c r="G2630" s="106"/>
      <c r="H2630"/>
      <c r="I2630"/>
    </row>
    <row r="2631" spans="1:9" ht="14.25">
      <c r="A2631"/>
      <c r="B2631"/>
      <c r="C2631" s="32"/>
      <c r="D2631" s="32"/>
      <c r="E2631"/>
      <c r="F2631"/>
      <c r="G2631" s="106"/>
      <c r="H2631"/>
      <c r="I2631"/>
    </row>
    <row r="2632" spans="1:9" ht="14.25">
      <c r="A2632"/>
      <c r="B2632"/>
      <c r="C2632" s="32"/>
      <c r="D2632" s="32"/>
      <c r="E2632"/>
      <c r="F2632"/>
      <c r="G2632" s="106"/>
      <c r="H2632"/>
      <c r="I2632"/>
    </row>
    <row r="2633" spans="1:9" ht="14.25">
      <c r="A2633"/>
      <c r="B2633"/>
      <c r="C2633" s="32"/>
      <c r="D2633" s="32"/>
      <c r="E2633"/>
      <c r="F2633"/>
      <c r="G2633" s="106"/>
      <c r="H2633"/>
      <c r="I2633"/>
    </row>
    <row r="2634" spans="1:9" ht="14.25">
      <c r="A2634"/>
      <c r="B2634"/>
      <c r="C2634" s="32"/>
      <c r="D2634" s="32"/>
      <c r="E2634"/>
      <c r="F2634"/>
      <c r="G2634" s="106"/>
      <c r="H2634"/>
      <c r="I2634"/>
    </row>
    <row r="2635" spans="1:9" ht="14.25">
      <c r="A2635"/>
      <c r="B2635"/>
      <c r="C2635" s="32"/>
      <c r="D2635" s="32"/>
      <c r="E2635"/>
      <c r="F2635"/>
      <c r="G2635" s="106"/>
      <c r="H2635"/>
      <c r="I2635"/>
    </row>
    <row r="2636" spans="1:9" ht="14.25">
      <c r="A2636"/>
      <c r="B2636"/>
      <c r="C2636" s="32"/>
      <c r="D2636" s="32"/>
      <c r="E2636"/>
      <c r="F2636"/>
      <c r="G2636" s="106"/>
      <c r="H2636"/>
      <c r="I2636"/>
    </row>
    <row r="2637" spans="1:9" ht="14.25">
      <c r="A2637"/>
      <c r="B2637"/>
      <c r="C2637" s="32"/>
      <c r="D2637" s="32"/>
      <c r="E2637"/>
      <c r="F2637"/>
      <c r="G2637" s="106"/>
      <c r="H2637"/>
      <c r="I2637"/>
    </row>
    <row r="2638" spans="1:9" ht="14.25">
      <c r="A2638"/>
      <c r="B2638"/>
      <c r="C2638" s="32"/>
      <c r="D2638" s="32"/>
      <c r="E2638"/>
      <c r="F2638"/>
      <c r="G2638" s="106"/>
      <c r="H2638"/>
      <c r="I2638"/>
    </row>
    <row r="2639" spans="1:9" ht="14.25">
      <c r="A2639"/>
      <c r="B2639"/>
      <c r="C2639" s="32"/>
      <c r="D2639" s="32"/>
      <c r="E2639"/>
      <c r="F2639"/>
      <c r="G2639" s="106"/>
      <c r="H2639"/>
      <c r="I2639"/>
    </row>
    <row r="2640" spans="1:9" ht="14.25">
      <c r="A2640"/>
      <c r="B2640"/>
      <c r="C2640" s="32"/>
      <c r="D2640" s="32"/>
      <c r="E2640"/>
      <c r="F2640"/>
      <c r="G2640" s="106"/>
      <c r="H2640"/>
      <c r="I2640"/>
    </row>
    <row r="2641" spans="1:9" ht="14.25">
      <c r="A2641"/>
      <c r="B2641"/>
      <c r="C2641" s="32"/>
      <c r="D2641" s="32"/>
      <c r="E2641"/>
      <c r="F2641"/>
      <c r="G2641" s="106"/>
      <c r="H2641"/>
      <c r="I2641"/>
    </row>
    <row r="2642" spans="1:9" ht="14.25">
      <c r="A2642"/>
      <c r="B2642"/>
      <c r="C2642" s="32"/>
      <c r="D2642" s="32"/>
      <c r="E2642"/>
      <c r="F2642"/>
      <c r="G2642" s="106"/>
      <c r="H2642"/>
      <c r="I2642"/>
    </row>
    <row r="2643" spans="1:9" ht="14.25">
      <c r="A2643"/>
      <c r="B2643"/>
      <c r="C2643" s="32"/>
      <c r="D2643" s="32"/>
      <c r="E2643"/>
      <c r="F2643"/>
      <c r="G2643" s="106"/>
      <c r="H2643"/>
      <c r="I2643"/>
    </row>
    <row r="2644" spans="1:9" ht="14.25">
      <c r="A2644"/>
      <c r="B2644"/>
      <c r="C2644" s="32"/>
      <c r="D2644" s="32"/>
      <c r="E2644"/>
      <c r="F2644"/>
      <c r="G2644" s="106"/>
      <c r="H2644"/>
      <c r="I2644"/>
    </row>
    <row r="2645" spans="1:9" ht="14.25">
      <c r="A2645"/>
      <c r="B2645"/>
      <c r="C2645" s="32"/>
      <c r="D2645" s="32"/>
      <c r="E2645"/>
      <c r="F2645"/>
      <c r="G2645" s="106"/>
      <c r="H2645"/>
      <c r="I2645"/>
    </row>
    <row r="2646" spans="1:9" ht="14.25">
      <c r="A2646"/>
      <c r="B2646"/>
      <c r="C2646" s="32"/>
      <c r="D2646" s="32"/>
      <c r="E2646"/>
      <c r="F2646"/>
      <c r="G2646" s="106"/>
      <c r="H2646"/>
      <c r="I2646"/>
    </row>
    <row r="2647" spans="1:9" ht="14.25">
      <c r="A2647"/>
      <c r="B2647"/>
      <c r="C2647" s="32"/>
      <c r="D2647" s="32"/>
      <c r="E2647"/>
      <c r="F2647"/>
      <c r="G2647" s="106"/>
      <c r="H2647"/>
      <c r="I2647"/>
    </row>
    <row r="2648" spans="1:9" ht="14.25">
      <c r="A2648"/>
      <c r="B2648"/>
      <c r="C2648" s="32"/>
      <c r="D2648" s="32"/>
      <c r="E2648"/>
      <c r="F2648"/>
      <c r="G2648" s="106"/>
      <c r="H2648"/>
      <c r="I2648"/>
    </row>
    <row r="2649" spans="1:9" ht="14.25">
      <c r="A2649"/>
      <c r="B2649"/>
      <c r="C2649" s="32"/>
      <c r="D2649" s="32"/>
      <c r="E2649"/>
      <c r="F2649"/>
      <c r="G2649" s="106"/>
      <c r="H2649"/>
      <c r="I2649"/>
    </row>
    <row r="2650" spans="1:9" ht="14.25">
      <c r="A2650"/>
      <c r="B2650"/>
      <c r="C2650" s="32"/>
      <c r="D2650" s="32"/>
      <c r="E2650"/>
      <c r="F2650"/>
      <c r="G2650" s="106"/>
      <c r="H2650"/>
      <c r="I2650"/>
    </row>
    <row r="2651" spans="1:9" ht="14.25">
      <c r="A2651"/>
      <c r="B2651"/>
      <c r="C2651" s="32"/>
      <c r="D2651" s="32"/>
      <c r="E2651"/>
      <c r="F2651"/>
      <c r="G2651" s="106"/>
      <c r="H2651"/>
      <c r="I2651"/>
    </row>
    <row r="2652" spans="1:9" ht="14.25">
      <c r="A2652"/>
      <c r="B2652"/>
      <c r="C2652" s="32"/>
      <c r="D2652" s="32"/>
      <c r="E2652"/>
      <c r="F2652"/>
      <c r="G2652" s="106"/>
      <c r="H2652"/>
      <c r="I2652"/>
    </row>
    <row r="2653" spans="1:9" ht="14.25">
      <c r="A2653"/>
      <c r="B2653"/>
      <c r="C2653" s="32"/>
      <c r="D2653" s="32"/>
      <c r="E2653"/>
      <c r="F2653"/>
      <c r="G2653" s="106"/>
      <c r="H2653"/>
      <c r="I2653"/>
    </row>
    <row r="2654" spans="1:9" ht="14.25">
      <c r="A2654"/>
      <c r="B2654"/>
      <c r="C2654" s="32"/>
      <c r="D2654" s="32"/>
      <c r="E2654"/>
      <c r="F2654"/>
      <c r="G2654" s="106"/>
      <c r="H2654"/>
      <c r="I2654"/>
    </row>
    <row r="2655" spans="1:9" ht="14.25">
      <c r="A2655"/>
      <c r="B2655"/>
      <c r="C2655" s="32"/>
      <c r="D2655" s="32"/>
      <c r="E2655"/>
      <c r="F2655"/>
      <c r="G2655" s="106"/>
      <c r="H2655"/>
      <c r="I2655"/>
    </row>
    <row r="2656" spans="1:9" ht="14.25">
      <c r="A2656"/>
      <c r="B2656"/>
      <c r="C2656" s="32"/>
      <c r="D2656" s="32"/>
      <c r="E2656"/>
      <c r="F2656"/>
      <c r="G2656" s="106"/>
      <c r="H2656"/>
      <c r="I2656"/>
    </row>
    <row r="2657" spans="1:9" ht="14.25">
      <c r="A2657"/>
      <c r="B2657"/>
      <c r="C2657" s="32"/>
      <c r="D2657" s="32"/>
      <c r="E2657"/>
      <c r="F2657"/>
      <c r="G2657" s="106"/>
      <c r="H2657"/>
      <c r="I2657"/>
    </row>
    <row r="2658" spans="1:9" ht="14.25">
      <c r="A2658"/>
      <c r="B2658"/>
      <c r="C2658" s="32"/>
      <c r="D2658" s="32"/>
      <c r="E2658"/>
      <c r="F2658"/>
      <c r="G2658" s="106"/>
      <c r="H2658"/>
      <c r="I2658"/>
    </row>
    <row r="2659" spans="1:9" ht="14.25">
      <c r="A2659"/>
      <c r="B2659"/>
      <c r="C2659" s="32"/>
      <c r="D2659" s="32"/>
      <c r="E2659"/>
      <c r="F2659"/>
      <c r="G2659" s="106"/>
      <c r="H2659"/>
      <c r="I2659"/>
    </row>
    <row r="2660" spans="1:9" ht="14.25">
      <c r="A2660"/>
      <c r="B2660"/>
      <c r="C2660" s="32"/>
      <c r="D2660" s="32"/>
      <c r="E2660"/>
      <c r="F2660"/>
      <c r="G2660" s="106"/>
      <c r="H2660"/>
      <c r="I2660"/>
    </row>
    <row r="2661" spans="1:9" ht="14.25">
      <c r="A2661"/>
      <c r="B2661"/>
      <c r="C2661" s="32"/>
      <c r="D2661" s="32"/>
      <c r="E2661"/>
      <c r="F2661"/>
      <c r="G2661" s="106"/>
      <c r="H2661"/>
      <c r="I2661"/>
    </row>
    <row r="2662" spans="1:9" ht="14.25">
      <c r="A2662"/>
      <c r="B2662"/>
      <c r="C2662" s="32"/>
      <c r="D2662" s="32"/>
      <c r="E2662"/>
      <c r="F2662"/>
      <c r="G2662" s="106"/>
      <c r="H2662"/>
      <c r="I2662"/>
    </row>
    <row r="2663" spans="1:9" ht="14.25">
      <c r="A2663"/>
      <c r="B2663"/>
      <c r="C2663" s="32"/>
      <c r="D2663" s="32"/>
      <c r="E2663"/>
      <c r="F2663"/>
      <c r="G2663" s="106"/>
      <c r="H2663"/>
      <c r="I2663"/>
    </row>
    <row r="2664" spans="1:9" ht="14.25">
      <c r="A2664"/>
      <c r="B2664"/>
      <c r="C2664" s="32"/>
      <c r="D2664" s="32"/>
      <c r="E2664"/>
      <c r="F2664"/>
      <c r="G2664" s="106"/>
      <c r="H2664"/>
      <c r="I2664"/>
    </row>
    <row r="2665" spans="1:9" ht="14.25">
      <c r="A2665"/>
      <c r="B2665"/>
      <c r="C2665" s="32"/>
      <c r="D2665" s="32"/>
      <c r="E2665"/>
      <c r="F2665"/>
      <c r="G2665" s="106"/>
      <c r="H2665"/>
      <c r="I2665"/>
    </row>
    <row r="2666" spans="1:9" ht="14.25">
      <c r="A2666"/>
      <c r="B2666"/>
      <c r="C2666" s="32"/>
      <c r="D2666" s="32"/>
      <c r="E2666"/>
      <c r="F2666"/>
      <c r="G2666" s="106"/>
      <c r="H2666"/>
      <c r="I2666"/>
    </row>
    <row r="2667" spans="1:9" ht="14.25">
      <c r="A2667"/>
      <c r="B2667"/>
      <c r="C2667" s="32"/>
      <c r="D2667" s="32"/>
      <c r="E2667"/>
      <c r="F2667"/>
      <c r="G2667" s="106"/>
      <c r="H2667"/>
      <c r="I2667"/>
    </row>
    <row r="2668" spans="1:9" ht="14.25">
      <c r="A2668"/>
      <c r="B2668"/>
      <c r="C2668" s="32"/>
      <c r="D2668" s="32"/>
      <c r="E2668"/>
      <c r="F2668"/>
      <c r="G2668" s="106"/>
      <c r="H2668"/>
      <c r="I2668"/>
    </row>
    <row r="2669" spans="1:9" ht="14.25">
      <c r="A2669"/>
      <c r="B2669"/>
      <c r="C2669" s="32"/>
      <c r="D2669" s="32"/>
      <c r="E2669"/>
      <c r="F2669"/>
      <c r="G2669" s="106"/>
      <c r="H2669"/>
      <c r="I2669"/>
    </row>
    <row r="2670" spans="1:9" ht="14.25">
      <c r="A2670"/>
      <c r="B2670"/>
      <c r="C2670" s="32"/>
      <c r="D2670" s="32"/>
      <c r="E2670"/>
      <c r="F2670"/>
      <c r="G2670" s="106"/>
      <c r="H2670"/>
      <c r="I2670"/>
    </row>
    <row r="2671" spans="1:9" ht="14.25">
      <c r="A2671"/>
      <c r="B2671"/>
      <c r="C2671" s="32"/>
      <c r="D2671" s="32"/>
      <c r="E2671"/>
      <c r="F2671"/>
      <c r="G2671" s="106"/>
      <c r="H2671"/>
      <c r="I2671"/>
    </row>
    <row r="2672" spans="1:9" ht="14.25">
      <c r="A2672"/>
      <c r="B2672"/>
      <c r="C2672" s="32"/>
      <c r="D2672" s="32"/>
      <c r="E2672"/>
      <c r="F2672"/>
      <c r="G2672" s="106"/>
      <c r="H2672"/>
      <c r="I2672"/>
    </row>
    <row r="2673" spans="1:9" ht="14.25">
      <c r="A2673"/>
      <c r="B2673"/>
      <c r="C2673" s="32"/>
      <c r="D2673" s="32"/>
      <c r="E2673"/>
      <c r="F2673"/>
      <c r="G2673" s="106"/>
      <c r="H2673"/>
      <c r="I2673"/>
    </row>
    <row r="2674" spans="1:9" ht="14.25">
      <c r="A2674"/>
      <c r="B2674"/>
      <c r="C2674" s="32"/>
      <c r="D2674" s="32"/>
      <c r="E2674"/>
      <c r="F2674"/>
      <c r="G2674" s="106"/>
      <c r="H2674"/>
      <c r="I2674"/>
    </row>
    <row r="2675" spans="1:9" ht="14.25">
      <c r="A2675"/>
      <c r="B2675"/>
      <c r="C2675" s="32"/>
      <c r="D2675" s="32"/>
      <c r="E2675"/>
      <c r="F2675"/>
      <c r="G2675" s="106"/>
      <c r="H2675"/>
      <c r="I2675"/>
    </row>
    <row r="2676" spans="1:9" ht="14.25">
      <c r="A2676"/>
      <c r="B2676"/>
      <c r="C2676" s="32"/>
      <c r="D2676" s="32"/>
      <c r="E2676"/>
      <c r="F2676"/>
      <c r="G2676" s="106"/>
      <c r="H2676"/>
      <c r="I2676"/>
    </row>
    <row r="2677" spans="1:9" ht="14.25">
      <c r="A2677"/>
      <c r="B2677"/>
      <c r="C2677" s="32"/>
      <c r="D2677" s="32"/>
      <c r="E2677"/>
      <c r="F2677"/>
      <c r="G2677" s="106"/>
      <c r="H2677"/>
      <c r="I2677"/>
    </row>
    <row r="2678" spans="1:9" ht="14.25">
      <c r="A2678"/>
      <c r="B2678"/>
      <c r="C2678" s="32"/>
      <c r="D2678" s="32"/>
      <c r="E2678"/>
      <c r="F2678"/>
      <c r="G2678" s="106"/>
      <c r="H2678"/>
      <c r="I2678"/>
    </row>
    <row r="2679" spans="1:9" ht="14.25">
      <c r="A2679"/>
      <c r="B2679"/>
      <c r="C2679" s="32"/>
      <c r="D2679" s="32"/>
      <c r="E2679"/>
      <c r="F2679"/>
      <c r="G2679" s="106"/>
      <c r="H2679"/>
      <c r="I2679"/>
    </row>
    <row r="2680" spans="1:9" ht="14.25">
      <c r="A2680"/>
      <c r="B2680"/>
      <c r="C2680" s="32"/>
      <c r="D2680" s="32"/>
      <c r="E2680"/>
      <c r="F2680"/>
      <c r="G2680" s="106"/>
      <c r="H2680"/>
      <c r="I2680"/>
    </row>
    <row r="2681" spans="1:9" ht="14.25">
      <c r="A2681"/>
      <c r="B2681"/>
      <c r="C2681" s="32"/>
      <c r="D2681" s="32"/>
      <c r="E2681"/>
      <c r="F2681"/>
      <c r="G2681" s="106"/>
      <c r="H2681"/>
      <c r="I2681"/>
    </row>
    <row r="2682" spans="1:9" ht="14.25">
      <c r="A2682"/>
      <c r="B2682"/>
      <c r="C2682" s="32"/>
      <c r="D2682" s="32"/>
      <c r="E2682"/>
      <c r="F2682"/>
      <c r="G2682" s="106"/>
      <c r="H2682"/>
      <c r="I2682"/>
    </row>
    <row r="2683" spans="1:9" ht="14.25">
      <c r="A2683"/>
      <c r="B2683"/>
      <c r="C2683" s="32"/>
      <c r="D2683" s="32"/>
      <c r="E2683"/>
      <c r="F2683"/>
      <c r="G2683" s="106"/>
      <c r="H2683"/>
      <c r="I2683"/>
    </row>
    <row r="2684" spans="1:9" ht="14.25">
      <c r="A2684"/>
      <c r="B2684"/>
      <c r="C2684" s="32"/>
      <c r="D2684" s="32"/>
      <c r="E2684"/>
      <c r="F2684"/>
      <c r="G2684" s="106"/>
      <c r="H2684"/>
      <c r="I2684"/>
    </row>
    <row r="2685" spans="1:9" ht="14.25">
      <c r="A2685"/>
      <c r="B2685"/>
      <c r="C2685" s="32"/>
      <c r="D2685" s="32"/>
      <c r="E2685"/>
      <c r="F2685"/>
      <c r="G2685" s="106"/>
      <c r="H2685"/>
      <c r="I2685"/>
    </row>
    <row r="2686" spans="1:9" ht="14.25">
      <c r="A2686"/>
      <c r="B2686"/>
      <c r="C2686" s="32"/>
      <c r="D2686" s="32"/>
      <c r="E2686"/>
      <c r="F2686"/>
      <c r="G2686" s="106"/>
      <c r="H2686"/>
      <c r="I2686"/>
    </row>
    <row r="2687" spans="1:9" ht="14.25">
      <c r="A2687"/>
      <c r="B2687"/>
      <c r="C2687" s="32"/>
      <c r="D2687" s="32"/>
      <c r="E2687"/>
      <c r="F2687"/>
      <c r="G2687" s="106"/>
      <c r="H2687"/>
      <c r="I2687"/>
    </row>
    <row r="2688" spans="1:9" ht="14.25">
      <c r="A2688"/>
      <c r="B2688"/>
      <c r="C2688" s="32"/>
      <c r="D2688" s="32"/>
      <c r="E2688"/>
      <c r="F2688"/>
      <c r="G2688" s="106"/>
      <c r="H2688"/>
      <c r="I2688"/>
    </row>
    <row r="2689" spans="1:9" ht="14.25">
      <c r="A2689"/>
      <c r="B2689"/>
      <c r="C2689" s="32"/>
      <c r="D2689" s="32"/>
      <c r="E2689"/>
      <c r="F2689"/>
      <c r="G2689" s="106"/>
      <c r="H2689"/>
      <c r="I2689"/>
    </row>
    <row r="2690" spans="1:9" ht="14.25">
      <c r="A2690"/>
      <c r="B2690"/>
      <c r="C2690" s="32"/>
      <c r="D2690" s="32"/>
      <c r="E2690"/>
      <c r="F2690"/>
      <c r="G2690" s="106"/>
      <c r="H2690"/>
      <c r="I2690"/>
    </row>
    <row r="2691" spans="1:9" ht="14.25">
      <c r="A2691"/>
      <c r="B2691"/>
      <c r="C2691" s="32"/>
      <c r="D2691" s="32"/>
      <c r="E2691"/>
      <c r="F2691"/>
      <c r="G2691" s="106"/>
      <c r="H2691"/>
      <c r="I2691"/>
    </row>
    <row r="2692" spans="1:9" ht="14.25">
      <c r="A2692"/>
      <c r="B2692"/>
      <c r="C2692" s="32"/>
      <c r="D2692" s="32"/>
      <c r="E2692"/>
      <c r="F2692"/>
      <c r="G2692" s="106"/>
      <c r="H2692"/>
      <c r="I2692"/>
    </row>
    <row r="2693" spans="1:9" ht="14.25">
      <c r="A2693"/>
      <c r="B2693"/>
      <c r="C2693" s="32"/>
      <c r="D2693" s="32"/>
      <c r="E2693"/>
      <c r="F2693"/>
      <c r="G2693" s="106"/>
      <c r="H2693"/>
      <c r="I2693"/>
    </row>
    <row r="2694" spans="1:9" ht="14.25">
      <c r="A2694"/>
      <c r="B2694"/>
      <c r="C2694" s="32"/>
      <c r="D2694" s="32"/>
      <c r="E2694"/>
      <c r="F2694"/>
      <c r="G2694" s="106"/>
      <c r="H2694"/>
      <c r="I2694"/>
    </row>
    <row r="2695" spans="1:9" ht="14.25">
      <c r="A2695"/>
      <c r="B2695"/>
      <c r="C2695" s="32"/>
      <c r="D2695" s="32"/>
      <c r="E2695"/>
      <c r="F2695"/>
      <c r="G2695" s="106"/>
      <c r="H2695"/>
      <c r="I2695"/>
    </row>
    <row r="2696" spans="1:9" ht="14.25">
      <c r="A2696"/>
      <c r="B2696"/>
      <c r="C2696" s="32"/>
      <c r="D2696" s="32"/>
      <c r="E2696"/>
      <c r="F2696"/>
      <c r="G2696" s="106"/>
      <c r="H2696"/>
      <c r="I2696"/>
    </row>
    <row r="2697" spans="1:9" ht="14.25">
      <c r="A2697"/>
      <c r="B2697"/>
      <c r="C2697" s="32"/>
      <c r="D2697" s="32"/>
      <c r="E2697"/>
      <c r="F2697"/>
      <c r="G2697" s="106"/>
      <c r="H2697"/>
      <c r="I2697"/>
    </row>
    <row r="2698" spans="1:9" ht="14.25">
      <c r="A2698"/>
      <c r="B2698"/>
      <c r="C2698" s="32"/>
      <c r="D2698" s="32"/>
      <c r="E2698"/>
      <c r="F2698"/>
      <c r="G2698" s="106"/>
      <c r="H2698"/>
      <c r="I2698"/>
    </row>
    <row r="2699" spans="1:9" ht="14.25">
      <c r="A2699"/>
      <c r="B2699"/>
      <c r="C2699" s="32"/>
      <c r="D2699" s="32"/>
      <c r="E2699"/>
      <c r="F2699"/>
      <c r="G2699" s="106"/>
      <c r="H2699"/>
      <c r="I2699"/>
    </row>
    <row r="2700" spans="1:9" ht="14.25">
      <c r="A2700"/>
      <c r="B2700"/>
      <c r="C2700" s="32"/>
      <c r="D2700" s="32"/>
      <c r="E2700"/>
      <c r="F2700"/>
      <c r="G2700" s="106"/>
      <c r="H2700"/>
      <c r="I2700"/>
    </row>
    <row r="2701" spans="1:9" ht="14.25">
      <c r="A2701"/>
      <c r="B2701"/>
      <c r="C2701" s="32"/>
      <c r="D2701" s="32"/>
      <c r="E2701"/>
      <c r="F2701"/>
      <c r="G2701" s="106"/>
      <c r="H2701"/>
      <c r="I2701"/>
    </row>
    <row r="2702" spans="1:9" ht="14.25">
      <c r="A2702"/>
      <c r="B2702"/>
      <c r="C2702" s="32"/>
      <c r="D2702" s="32"/>
      <c r="E2702"/>
      <c r="F2702"/>
      <c r="G2702" s="106"/>
      <c r="H2702"/>
      <c r="I2702"/>
    </row>
    <row r="2703" spans="1:9" ht="14.25">
      <c r="A2703"/>
      <c r="B2703"/>
      <c r="C2703" s="32"/>
      <c r="D2703" s="32"/>
      <c r="E2703"/>
      <c r="F2703"/>
      <c r="G2703" s="106"/>
      <c r="H2703"/>
      <c r="I2703"/>
    </row>
    <row r="2704" spans="1:9" ht="14.25">
      <c r="A2704"/>
      <c r="B2704"/>
      <c r="C2704" s="32"/>
      <c r="D2704" s="32"/>
      <c r="E2704"/>
      <c r="F2704"/>
      <c r="G2704" s="106"/>
      <c r="H2704"/>
      <c r="I2704"/>
    </row>
    <row r="2705" spans="1:9" ht="14.25">
      <c r="A2705"/>
      <c r="B2705"/>
      <c r="C2705" s="32"/>
      <c r="D2705" s="32"/>
      <c r="E2705"/>
      <c r="F2705"/>
      <c r="G2705" s="106"/>
      <c r="H2705"/>
      <c r="I2705"/>
    </row>
    <row r="2706" spans="1:9" ht="14.25">
      <c r="A2706"/>
      <c r="B2706"/>
      <c r="C2706" s="32"/>
      <c r="D2706" s="32"/>
      <c r="E2706"/>
      <c r="F2706"/>
      <c r="G2706" s="106"/>
      <c r="H2706"/>
      <c r="I2706"/>
    </row>
    <row r="2707" spans="1:9" ht="14.25">
      <c r="A2707"/>
      <c r="B2707"/>
      <c r="C2707" s="32"/>
      <c r="D2707" s="32"/>
      <c r="E2707"/>
      <c r="F2707"/>
      <c r="G2707" s="106"/>
      <c r="H2707"/>
      <c r="I2707"/>
    </row>
    <row r="2708" spans="1:9" ht="14.25">
      <c r="A2708"/>
      <c r="B2708"/>
      <c r="C2708" s="32"/>
      <c r="D2708" s="32"/>
      <c r="E2708"/>
      <c r="F2708"/>
      <c r="G2708" s="106"/>
      <c r="H2708"/>
      <c r="I2708"/>
    </row>
    <row r="2709" spans="1:9" ht="14.25">
      <c r="A2709"/>
      <c r="B2709"/>
      <c r="C2709" s="32"/>
      <c r="D2709" s="32"/>
      <c r="E2709"/>
      <c r="F2709"/>
      <c r="G2709" s="106"/>
      <c r="H2709"/>
      <c r="I2709"/>
    </row>
    <row r="2710" spans="1:9" ht="14.25">
      <c r="A2710"/>
      <c r="B2710"/>
      <c r="C2710" s="32"/>
      <c r="D2710" s="32"/>
      <c r="E2710"/>
      <c r="F2710"/>
      <c r="G2710" s="106"/>
      <c r="H2710"/>
      <c r="I2710"/>
    </row>
    <row r="2711" spans="1:9" ht="14.25">
      <c r="A2711"/>
      <c r="B2711"/>
      <c r="C2711" s="32"/>
      <c r="D2711" s="32"/>
      <c r="E2711"/>
      <c r="F2711"/>
      <c r="G2711" s="106"/>
      <c r="H2711"/>
      <c r="I2711"/>
    </row>
    <row r="2712" spans="1:9" ht="14.25">
      <c r="A2712"/>
      <c r="B2712"/>
      <c r="C2712" s="32"/>
      <c r="D2712" s="32"/>
      <c r="E2712"/>
      <c r="F2712"/>
      <c r="G2712" s="106"/>
      <c r="H2712"/>
      <c r="I2712"/>
    </row>
    <row r="2713" spans="1:9" ht="14.25">
      <c r="A2713"/>
      <c r="B2713"/>
      <c r="C2713" s="32"/>
      <c r="D2713" s="32"/>
      <c r="E2713"/>
      <c r="F2713"/>
      <c r="G2713" s="106"/>
      <c r="H2713"/>
      <c r="I2713"/>
    </row>
    <row r="2714" spans="1:9" ht="14.25">
      <c r="A2714"/>
      <c r="B2714"/>
      <c r="C2714" s="32"/>
      <c r="D2714" s="32"/>
      <c r="E2714"/>
      <c r="F2714"/>
      <c r="G2714" s="106"/>
      <c r="H2714"/>
      <c r="I2714"/>
    </row>
    <row r="2715" spans="1:9" ht="14.25">
      <c r="A2715"/>
      <c r="B2715"/>
      <c r="C2715" s="32"/>
      <c r="D2715" s="32"/>
      <c r="E2715"/>
      <c r="F2715"/>
      <c r="G2715" s="106"/>
      <c r="H2715"/>
      <c r="I2715"/>
    </row>
    <row r="2716" spans="1:9" ht="14.25">
      <c r="A2716"/>
      <c r="B2716"/>
      <c r="C2716" s="32"/>
      <c r="D2716" s="32"/>
      <c r="E2716"/>
      <c r="F2716"/>
      <c r="G2716" s="106"/>
      <c r="H2716"/>
      <c r="I2716"/>
    </row>
    <row r="2717" spans="1:9" ht="14.25">
      <c r="A2717"/>
      <c r="B2717"/>
      <c r="C2717" s="32"/>
      <c r="D2717" s="32"/>
      <c r="E2717"/>
      <c r="F2717"/>
      <c r="G2717" s="106"/>
      <c r="H2717"/>
      <c r="I2717"/>
    </row>
    <row r="2718" spans="1:9" ht="14.25">
      <c r="A2718"/>
      <c r="B2718"/>
      <c r="C2718" s="32"/>
      <c r="D2718" s="32"/>
      <c r="E2718"/>
      <c r="F2718"/>
      <c r="G2718" s="106"/>
      <c r="H2718"/>
      <c r="I2718"/>
    </row>
    <row r="2719" spans="1:9" ht="14.25">
      <c r="A2719"/>
      <c r="B2719"/>
      <c r="C2719" s="32"/>
      <c r="D2719" s="32"/>
      <c r="E2719"/>
      <c r="F2719"/>
      <c r="G2719" s="106"/>
      <c r="H2719"/>
      <c r="I2719"/>
    </row>
    <row r="2720" spans="1:9" ht="14.25">
      <c r="A2720"/>
      <c r="B2720"/>
      <c r="C2720" s="32"/>
      <c r="D2720" s="32"/>
      <c r="E2720"/>
      <c r="F2720"/>
      <c r="G2720" s="106"/>
      <c r="H2720"/>
      <c r="I2720"/>
    </row>
    <row r="2721" spans="1:9" ht="14.25">
      <c r="A2721"/>
      <c r="B2721"/>
      <c r="C2721" s="32"/>
      <c r="D2721" s="32"/>
      <c r="E2721"/>
      <c r="F2721"/>
      <c r="G2721" s="106"/>
      <c r="H2721"/>
      <c r="I2721"/>
    </row>
    <row r="2722" spans="1:9" ht="14.25">
      <c r="A2722"/>
      <c r="B2722"/>
      <c r="C2722" s="32"/>
      <c r="D2722" s="32"/>
      <c r="E2722"/>
      <c r="F2722"/>
      <c r="G2722" s="106"/>
      <c r="H2722"/>
      <c r="I2722"/>
    </row>
    <row r="2723" spans="1:9" ht="14.25">
      <c r="A2723"/>
      <c r="B2723"/>
      <c r="C2723" s="32"/>
      <c r="D2723" s="32"/>
      <c r="E2723"/>
      <c r="F2723"/>
      <c r="G2723" s="106"/>
      <c r="H2723"/>
      <c r="I2723"/>
    </row>
    <row r="2724" spans="1:9" ht="14.25">
      <c r="A2724"/>
      <c r="B2724"/>
      <c r="C2724" s="32"/>
      <c r="D2724" s="32"/>
      <c r="E2724"/>
      <c r="F2724"/>
      <c r="G2724" s="106"/>
      <c r="H2724"/>
      <c r="I2724"/>
    </row>
    <row r="2725" spans="1:9" ht="14.25">
      <c r="A2725"/>
      <c r="B2725"/>
      <c r="C2725" s="32"/>
      <c r="D2725" s="32"/>
      <c r="E2725"/>
      <c r="F2725"/>
      <c r="G2725" s="106"/>
      <c r="H2725"/>
      <c r="I2725"/>
    </row>
    <row r="2726" spans="1:9" ht="14.25">
      <c r="A2726"/>
      <c r="B2726"/>
      <c r="C2726" s="32"/>
      <c r="D2726" s="32"/>
      <c r="E2726"/>
      <c r="F2726"/>
      <c r="G2726" s="106"/>
      <c r="H2726"/>
      <c r="I2726"/>
    </row>
    <row r="2727" spans="1:9" ht="14.25">
      <c r="A2727"/>
      <c r="B2727"/>
      <c r="C2727" s="32"/>
      <c r="D2727" s="32"/>
      <c r="E2727"/>
      <c r="F2727"/>
      <c r="G2727" s="106"/>
      <c r="H2727"/>
      <c r="I2727"/>
    </row>
    <row r="2728" spans="1:9" ht="14.25">
      <c r="A2728"/>
      <c r="B2728"/>
      <c r="C2728" s="32"/>
      <c r="D2728" s="32"/>
      <c r="E2728"/>
      <c r="F2728"/>
      <c r="G2728" s="106"/>
      <c r="H2728"/>
      <c r="I2728"/>
    </row>
    <row r="2729" spans="1:9" ht="14.25">
      <c r="A2729"/>
      <c r="B2729"/>
      <c r="C2729" s="32"/>
      <c r="D2729" s="32"/>
      <c r="E2729"/>
      <c r="F2729"/>
      <c r="G2729" s="106"/>
      <c r="H2729"/>
      <c r="I2729"/>
    </row>
    <row r="2730" spans="1:9" ht="14.25">
      <c r="A2730"/>
      <c r="B2730"/>
      <c r="C2730" s="32"/>
      <c r="D2730" s="32"/>
      <c r="E2730"/>
      <c r="F2730"/>
      <c r="G2730" s="106"/>
      <c r="H2730"/>
      <c r="I2730"/>
    </row>
    <row r="2731" spans="1:9" ht="14.25">
      <c r="A2731"/>
      <c r="B2731"/>
      <c r="C2731" s="32"/>
      <c r="D2731" s="32"/>
      <c r="E2731"/>
      <c r="F2731"/>
      <c r="G2731" s="106"/>
      <c r="H2731"/>
      <c r="I2731"/>
    </row>
    <row r="2732" spans="1:9" ht="14.25">
      <c r="A2732"/>
      <c r="B2732"/>
      <c r="C2732" s="32"/>
      <c r="D2732" s="32"/>
      <c r="E2732"/>
      <c r="F2732"/>
      <c r="G2732" s="106"/>
      <c r="H2732"/>
      <c r="I2732"/>
    </row>
    <row r="2733" spans="1:9" ht="14.25">
      <c r="A2733"/>
      <c r="B2733"/>
      <c r="C2733" s="32"/>
      <c r="D2733" s="32"/>
      <c r="E2733"/>
      <c r="F2733"/>
      <c r="G2733" s="106"/>
      <c r="H2733"/>
      <c r="I2733"/>
    </row>
    <row r="2734" spans="1:9" ht="14.25">
      <c r="A2734"/>
      <c r="B2734"/>
      <c r="C2734" s="32"/>
      <c r="D2734" s="32"/>
      <c r="E2734"/>
      <c r="F2734"/>
      <c r="G2734" s="106"/>
      <c r="H2734"/>
      <c r="I2734"/>
    </row>
    <row r="2735" spans="1:9" ht="14.25">
      <c r="A2735"/>
      <c r="B2735"/>
      <c r="C2735" s="32"/>
      <c r="D2735" s="32"/>
      <c r="E2735"/>
      <c r="F2735"/>
      <c r="G2735" s="106"/>
      <c r="H2735"/>
      <c r="I2735"/>
    </row>
    <row r="2736" spans="1:9" ht="14.25">
      <c r="A2736"/>
      <c r="B2736"/>
      <c r="C2736" s="32"/>
      <c r="D2736" s="32"/>
      <c r="E2736"/>
      <c r="F2736"/>
      <c r="G2736" s="106"/>
      <c r="H2736"/>
      <c r="I2736"/>
    </row>
    <row r="2737" spans="1:9" ht="14.25">
      <c r="A2737"/>
      <c r="B2737"/>
      <c r="C2737" s="32"/>
      <c r="D2737" s="32"/>
      <c r="E2737"/>
      <c r="F2737"/>
      <c r="G2737" s="106"/>
      <c r="H2737"/>
      <c r="I2737"/>
    </row>
    <row r="2738" spans="1:9" ht="14.25">
      <c r="A2738"/>
      <c r="B2738"/>
      <c r="C2738" s="32"/>
      <c r="D2738" s="32"/>
      <c r="E2738"/>
      <c r="F2738"/>
      <c r="G2738" s="106"/>
      <c r="H2738"/>
      <c r="I2738"/>
    </row>
    <row r="2739" spans="1:9" ht="14.25">
      <c r="A2739"/>
      <c r="B2739"/>
      <c r="C2739" s="32"/>
      <c r="D2739" s="32"/>
      <c r="E2739"/>
      <c r="F2739"/>
      <c r="G2739" s="106"/>
      <c r="H2739"/>
      <c r="I2739"/>
    </row>
    <row r="2740" spans="1:9" ht="14.25">
      <c r="A2740"/>
      <c r="B2740"/>
      <c r="C2740" s="32"/>
      <c r="D2740" s="32"/>
      <c r="E2740"/>
      <c r="F2740"/>
      <c r="G2740" s="106"/>
      <c r="H2740"/>
      <c r="I2740"/>
    </row>
    <row r="2741" spans="1:9" ht="14.25">
      <c r="A2741"/>
      <c r="B2741"/>
      <c r="C2741" s="32"/>
      <c r="D2741" s="32"/>
      <c r="E2741"/>
      <c r="F2741"/>
      <c r="G2741" s="106"/>
      <c r="H2741"/>
      <c r="I2741"/>
    </row>
    <row r="2742" spans="1:9" ht="14.25">
      <c r="A2742"/>
      <c r="B2742"/>
      <c r="C2742" s="32"/>
      <c r="D2742" s="32"/>
      <c r="E2742"/>
      <c r="F2742"/>
      <c r="G2742" s="106"/>
      <c r="H2742"/>
      <c r="I2742"/>
    </row>
    <row r="2743" spans="1:9" ht="14.25">
      <c r="A2743"/>
      <c r="B2743"/>
      <c r="C2743" s="32"/>
      <c r="D2743" s="32"/>
      <c r="E2743"/>
      <c r="F2743"/>
      <c r="G2743" s="106"/>
      <c r="H2743"/>
      <c r="I2743"/>
    </row>
    <row r="2744" spans="1:9" ht="14.25">
      <c r="A2744"/>
      <c r="B2744"/>
      <c r="C2744" s="32"/>
      <c r="D2744" s="32"/>
      <c r="E2744"/>
      <c r="F2744"/>
      <c r="G2744" s="106"/>
      <c r="H2744"/>
      <c r="I2744"/>
    </row>
    <row r="2745" spans="1:9" ht="14.25">
      <c r="A2745"/>
      <c r="B2745"/>
      <c r="C2745" s="32"/>
      <c r="D2745" s="32"/>
      <c r="E2745"/>
      <c r="F2745"/>
      <c r="G2745" s="106"/>
      <c r="H2745"/>
      <c r="I2745"/>
    </row>
    <row r="2746" spans="1:9" ht="14.25">
      <c r="A2746"/>
      <c r="B2746"/>
      <c r="C2746" s="32"/>
      <c r="D2746" s="32"/>
      <c r="E2746"/>
      <c r="F2746"/>
      <c r="G2746" s="106"/>
      <c r="H2746"/>
      <c r="I2746"/>
    </row>
    <row r="2747" spans="1:9" ht="14.25">
      <c r="A2747"/>
      <c r="B2747"/>
      <c r="C2747" s="32"/>
      <c r="D2747" s="32"/>
      <c r="E2747"/>
      <c r="F2747"/>
      <c r="G2747" s="106"/>
      <c r="H2747"/>
      <c r="I2747"/>
    </row>
    <row r="2748" spans="1:9" ht="14.25">
      <c r="A2748"/>
      <c r="B2748"/>
      <c r="C2748" s="32"/>
      <c r="D2748" s="32"/>
      <c r="E2748"/>
      <c r="F2748"/>
      <c r="G2748" s="106"/>
      <c r="H2748"/>
      <c r="I2748"/>
    </row>
    <row r="2749" spans="1:9" ht="14.25">
      <c r="A2749"/>
      <c r="B2749"/>
      <c r="C2749" s="32"/>
      <c r="D2749" s="32"/>
      <c r="E2749"/>
      <c r="F2749"/>
      <c r="G2749" s="106"/>
      <c r="H2749"/>
      <c r="I2749"/>
    </row>
    <row r="2750" spans="1:9" ht="14.25">
      <c r="A2750"/>
      <c r="B2750"/>
      <c r="C2750" s="32"/>
      <c r="D2750" s="32"/>
      <c r="E2750"/>
      <c r="F2750"/>
      <c r="G2750" s="106"/>
      <c r="H2750"/>
      <c r="I2750"/>
    </row>
    <row r="2751" spans="1:9" ht="14.25">
      <c r="A2751"/>
      <c r="B2751"/>
      <c r="C2751" s="32"/>
      <c r="D2751" s="32"/>
      <c r="E2751"/>
      <c r="F2751"/>
      <c r="G2751" s="106"/>
      <c r="H2751"/>
      <c r="I2751"/>
    </row>
    <row r="2752" spans="1:9" ht="14.25">
      <c r="A2752"/>
      <c r="B2752"/>
      <c r="C2752" s="32"/>
      <c r="D2752" s="32"/>
      <c r="E2752"/>
      <c r="F2752"/>
      <c r="G2752" s="106"/>
      <c r="H2752"/>
      <c r="I2752"/>
    </row>
    <row r="2753" spans="1:9" ht="14.25">
      <c r="A2753"/>
      <c r="B2753"/>
      <c r="C2753" s="32"/>
      <c r="D2753" s="32"/>
      <c r="E2753"/>
      <c r="F2753"/>
      <c r="G2753" s="106"/>
      <c r="H2753"/>
      <c r="I2753"/>
    </row>
    <row r="2754" spans="1:9" ht="14.25">
      <c r="A2754"/>
      <c r="B2754"/>
      <c r="C2754" s="32"/>
      <c r="D2754" s="32"/>
      <c r="E2754"/>
      <c r="F2754"/>
      <c r="G2754" s="106"/>
      <c r="H2754"/>
      <c r="I2754"/>
    </row>
    <row r="2755" spans="1:9" ht="14.25">
      <c r="A2755"/>
      <c r="B2755"/>
      <c r="C2755" s="32"/>
      <c r="D2755" s="32"/>
      <c r="E2755"/>
      <c r="F2755"/>
      <c r="G2755" s="106"/>
      <c r="H2755"/>
      <c r="I2755"/>
    </row>
    <row r="2756" spans="1:9" ht="14.25">
      <c r="A2756"/>
      <c r="B2756"/>
      <c r="C2756" s="32"/>
      <c r="D2756" s="32"/>
      <c r="E2756"/>
      <c r="F2756"/>
      <c r="G2756" s="106"/>
      <c r="H2756"/>
      <c r="I2756"/>
    </row>
    <row r="2757" spans="1:9" ht="14.25">
      <c r="A2757"/>
      <c r="B2757"/>
      <c r="C2757" s="32"/>
      <c r="D2757" s="32"/>
      <c r="E2757"/>
      <c r="F2757"/>
      <c r="G2757" s="106"/>
      <c r="H2757"/>
      <c r="I2757"/>
    </row>
    <row r="2758" spans="1:9" ht="14.25">
      <c r="A2758"/>
      <c r="B2758"/>
      <c r="C2758" s="32"/>
      <c r="D2758" s="32"/>
      <c r="E2758"/>
      <c r="F2758"/>
      <c r="G2758" s="106"/>
      <c r="H2758"/>
      <c r="I2758"/>
    </row>
    <row r="2759" spans="1:9" ht="14.25">
      <c r="A2759"/>
      <c r="B2759"/>
      <c r="C2759" s="32"/>
      <c r="D2759" s="32"/>
      <c r="E2759"/>
      <c r="F2759"/>
      <c r="G2759" s="106"/>
      <c r="H2759"/>
      <c r="I2759"/>
    </row>
    <row r="2760" spans="1:9" ht="14.25">
      <c r="A2760"/>
      <c r="B2760"/>
      <c r="C2760" s="32"/>
      <c r="D2760" s="32"/>
      <c r="E2760"/>
      <c r="F2760"/>
      <c r="G2760" s="106"/>
      <c r="H2760"/>
      <c r="I2760"/>
    </row>
    <row r="2761" spans="1:9" ht="14.25">
      <c r="A2761"/>
      <c r="B2761"/>
      <c r="C2761" s="32"/>
      <c r="D2761" s="32"/>
      <c r="E2761"/>
      <c r="F2761"/>
      <c r="G2761" s="106"/>
      <c r="H2761"/>
      <c r="I2761"/>
    </row>
    <row r="2762" spans="1:9" ht="14.25">
      <c r="A2762"/>
      <c r="B2762"/>
      <c r="C2762" s="32"/>
      <c r="D2762" s="32"/>
      <c r="E2762"/>
      <c r="F2762"/>
      <c r="G2762" s="106"/>
      <c r="H2762"/>
      <c r="I2762"/>
    </row>
    <row r="2763" spans="1:9" ht="14.25">
      <c r="A2763"/>
      <c r="B2763"/>
      <c r="C2763" s="32"/>
      <c r="D2763" s="32"/>
      <c r="E2763"/>
      <c r="F2763"/>
      <c r="G2763" s="106"/>
      <c r="H2763"/>
      <c r="I2763"/>
    </row>
    <row r="2764" spans="1:9" ht="14.25">
      <c r="A2764"/>
      <c r="B2764"/>
      <c r="C2764" s="32"/>
      <c r="D2764" s="32"/>
      <c r="E2764"/>
      <c r="F2764"/>
      <c r="G2764" s="106"/>
      <c r="H2764"/>
      <c r="I2764"/>
    </row>
    <row r="2765" spans="1:9" ht="14.25">
      <c r="A2765"/>
      <c r="B2765"/>
      <c r="C2765" s="32"/>
      <c r="D2765" s="32"/>
      <c r="E2765"/>
      <c r="F2765"/>
      <c r="G2765" s="106"/>
      <c r="H2765"/>
      <c r="I2765"/>
    </row>
    <row r="2766" spans="1:9" ht="14.25">
      <c r="A2766"/>
      <c r="B2766"/>
      <c r="C2766" s="32"/>
      <c r="D2766" s="32"/>
      <c r="E2766"/>
      <c r="F2766"/>
      <c r="G2766" s="106"/>
      <c r="H2766"/>
      <c r="I2766"/>
    </row>
    <row r="2767" spans="1:9" ht="14.25">
      <c r="A2767"/>
      <c r="B2767"/>
      <c r="C2767" s="32"/>
      <c r="D2767" s="32"/>
      <c r="E2767"/>
      <c r="F2767"/>
      <c r="G2767" s="106"/>
      <c r="H2767"/>
      <c r="I2767"/>
    </row>
    <row r="2768" spans="1:9" ht="14.25">
      <c r="A2768"/>
      <c r="B2768"/>
      <c r="C2768" s="32"/>
      <c r="D2768" s="32"/>
      <c r="E2768"/>
      <c r="F2768"/>
      <c r="G2768" s="106"/>
      <c r="H2768"/>
      <c r="I2768"/>
    </row>
    <row r="2769" spans="1:9" ht="14.25">
      <c r="A2769"/>
      <c r="B2769"/>
      <c r="C2769" s="32"/>
      <c r="D2769" s="32"/>
      <c r="E2769"/>
      <c r="F2769"/>
      <c r="G2769" s="106"/>
      <c r="H2769"/>
      <c r="I2769"/>
    </row>
    <row r="2770" spans="1:9" ht="14.25">
      <c r="A2770"/>
      <c r="B2770"/>
      <c r="C2770" s="32"/>
      <c r="D2770" s="32"/>
      <c r="E2770"/>
      <c r="F2770"/>
      <c r="G2770" s="106"/>
      <c r="H2770"/>
      <c r="I2770"/>
    </row>
    <row r="2771" spans="1:9" ht="14.25">
      <c r="A2771"/>
      <c r="B2771"/>
      <c r="C2771" s="32"/>
      <c r="D2771" s="32"/>
      <c r="E2771"/>
      <c r="F2771"/>
      <c r="G2771" s="106"/>
      <c r="H2771"/>
      <c r="I2771"/>
    </row>
    <row r="2772" spans="1:9" ht="14.25">
      <c r="A2772"/>
      <c r="B2772"/>
      <c r="C2772" s="32"/>
      <c r="D2772" s="32"/>
      <c r="E2772"/>
      <c r="F2772"/>
      <c r="G2772" s="106"/>
      <c r="H2772"/>
      <c r="I2772"/>
    </row>
    <row r="2773" spans="1:9" ht="14.25">
      <c r="A2773"/>
      <c r="B2773"/>
      <c r="C2773" s="32"/>
      <c r="D2773" s="32"/>
      <c r="E2773"/>
      <c r="F2773"/>
      <c r="G2773" s="106"/>
      <c r="H2773"/>
      <c r="I2773"/>
    </row>
    <row r="2774" spans="1:9" ht="14.25">
      <c r="A2774"/>
      <c r="B2774"/>
      <c r="C2774" s="32"/>
      <c r="D2774" s="32"/>
      <c r="E2774"/>
      <c r="F2774"/>
      <c r="G2774" s="106"/>
      <c r="H2774"/>
      <c r="I2774"/>
    </row>
    <row r="2775" spans="1:9" ht="14.25">
      <c r="A2775"/>
      <c r="B2775"/>
      <c r="C2775" s="32"/>
      <c r="D2775" s="32"/>
      <c r="E2775"/>
      <c r="F2775"/>
      <c r="G2775" s="106"/>
      <c r="H2775"/>
      <c r="I2775"/>
    </row>
    <row r="2776" spans="1:9" ht="14.25">
      <c r="A2776"/>
      <c r="B2776"/>
      <c r="C2776" s="32"/>
      <c r="D2776" s="32"/>
      <c r="E2776"/>
      <c r="F2776"/>
      <c r="G2776" s="106"/>
      <c r="H2776"/>
      <c r="I2776"/>
    </row>
    <row r="2777" spans="1:9" ht="14.25">
      <c r="A2777"/>
      <c r="B2777"/>
      <c r="C2777" s="32"/>
      <c r="D2777" s="32"/>
      <c r="E2777"/>
      <c r="F2777"/>
      <c r="G2777" s="106"/>
      <c r="H2777"/>
      <c r="I2777"/>
    </row>
    <row r="2778" spans="1:9" ht="14.25">
      <c r="A2778"/>
      <c r="B2778"/>
      <c r="C2778" s="32"/>
      <c r="D2778" s="32"/>
      <c r="E2778"/>
      <c r="F2778"/>
      <c r="G2778" s="106"/>
      <c r="H2778"/>
      <c r="I2778"/>
    </row>
    <row r="2779" spans="1:9" ht="14.25">
      <c r="A2779"/>
      <c r="B2779"/>
      <c r="C2779" s="32"/>
      <c r="D2779" s="32"/>
      <c r="E2779"/>
      <c r="F2779"/>
      <c r="G2779" s="106"/>
      <c r="H2779"/>
      <c r="I2779"/>
    </row>
    <row r="2780" spans="1:9" ht="14.25">
      <c r="A2780"/>
      <c r="B2780"/>
      <c r="C2780" s="32"/>
      <c r="D2780" s="32"/>
      <c r="E2780"/>
      <c r="F2780"/>
      <c r="G2780" s="106"/>
      <c r="H2780"/>
      <c r="I2780"/>
    </row>
    <row r="2781" spans="1:9" ht="14.25">
      <c r="A2781"/>
      <c r="B2781"/>
      <c r="C2781" s="32"/>
      <c r="D2781" s="32"/>
      <c r="E2781"/>
      <c r="F2781"/>
      <c r="G2781" s="106"/>
      <c r="H2781"/>
      <c r="I2781"/>
    </row>
    <row r="2782" spans="1:9" ht="14.25">
      <c r="A2782"/>
      <c r="B2782"/>
      <c r="C2782" s="32"/>
      <c r="D2782" s="32"/>
      <c r="E2782"/>
      <c r="F2782"/>
      <c r="G2782" s="106"/>
      <c r="H2782"/>
      <c r="I2782"/>
    </row>
    <row r="2783" spans="1:9" ht="14.25">
      <c r="A2783"/>
      <c r="B2783"/>
      <c r="C2783" s="32"/>
      <c r="D2783" s="32"/>
      <c r="E2783"/>
      <c r="F2783"/>
      <c r="G2783" s="106"/>
      <c r="H2783"/>
      <c r="I2783"/>
    </row>
    <row r="2784" spans="1:9" ht="14.25">
      <c r="A2784"/>
      <c r="B2784"/>
      <c r="C2784" s="32"/>
      <c r="D2784" s="32"/>
      <c r="E2784"/>
      <c r="F2784"/>
      <c r="G2784" s="106"/>
      <c r="H2784"/>
      <c r="I2784"/>
    </row>
    <row r="2785" spans="1:9" ht="14.25">
      <c r="A2785"/>
      <c r="B2785"/>
      <c r="C2785" s="32"/>
      <c r="D2785" s="32"/>
      <c r="E2785"/>
      <c r="F2785"/>
      <c r="G2785" s="106"/>
      <c r="H2785"/>
      <c r="I2785"/>
    </row>
    <row r="2786" spans="1:9" ht="14.25">
      <c r="A2786"/>
      <c r="B2786"/>
      <c r="C2786" s="32"/>
      <c r="D2786" s="32"/>
      <c r="E2786"/>
      <c r="F2786"/>
      <c r="G2786" s="106"/>
      <c r="H2786"/>
      <c r="I2786"/>
    </row>
    <row r="2787" spans="1:9" ht="14.25">
      <c r="A2787"/>
      <c r="B2787"/>
      <c r="C2787" s="32"/>
      <c r="D2787" s="32"/>
      <c r="E2787"/>
      <c r="F2787"/>
      <c r="G2787" s="106"/>
      <c r="H2787"/>
      <c r="I2787"/>
    </row>
    <row r="2788" spans="1:9" ht="14.25">
      <c r="A2788"/>
      <c r="B2788"/>
      <c r="C2788" s="32"/>
      <c r="D2788" s="32"/>
      <c r="E2788"/>
      <c r="F2788"/>
      <c r="G2788" s="106"/>
      <c r="H2788"/>
      <c r="I2788"/>
    </row>
    <row r="2789" spans="1:9" ht="14.25">
      <c r="A2789"/>
      <c r="B2789"/>
      <c r="C2789" s="32"/>
      <c r="D2789" s="32"/>
      <c r="E2789"/>
      <c r="F2789"/>
      <c r="G2789" s="106"/>
      <c r="H2789"/>
      <c r="I2789"/>
    </row>
    <row r="2790" spans="1:9" ht="14.25">
      <c r="A2790"/>
      <c r="B2790"/>
      <c r="C2790" s="32"/>
      <c r="D2790" s="32"/>
      <c r="E2790"/>
      <c r="F2790"/>
      <c r="G2790" s="106"/>
      <c r="H2790"/>
      <c r="I2790"/>
    </row>
    <row r="2791" spans="1:9" ht="14.25">
      <c r="A2791"/>
      <c r="B2791"/>
      <c r="C2791" s="32"/>
      <c r="D2791" s="32"/>
      <c r="E2791"/>
      <c r="F2791"/>
      <c r="G2791" s="106"/>
      <c r="H2791"/>
      <c r="I2791"/>
    </row>
    <row r="2792" spans="1:9" ht="14.25">
      <c r="A2792"/>
      <c r="B2792"/>
      <c r="C2792" s="32"/>
      <c r="D2792" s="32"/>
      <c r="E2792"/>
      <c r="F2792"/>
      <c r="G2792" s="106"/>
      <c r="H2792"/>
      <c r="I2792"/>
    </row>
    <row r="2793" spans="1:9" ht="14.25">
      <c r="A2793"/>
      <c r="B2793"/>
      <c r="C2793" s="32"/>
      <c r="D2793" s="32"/>
      <c r="E2793"/>
      <c r="F2793"/>
      <c r="G2793" s="106"/>
      <c r="H2793"/>
      <c r="I2793"/>
    </row>
    <row r="2794" spans="1:9" ht="14.25">
      <c r="A2794"/>
      <c r="B2794"/>
      <c r="C2794" s="32"/>
      <c r="D2794" s="32"/>
      <c r="E2794"/>
      <c r="F2794"/>
      <c r="G2794" s="106"/>
      <c r="H2794"/>
      <c r="I2794"/>
    </row>
    <row r="2795" spans="1:9" ht="14.25">
      <c r="A2795"/>
      <c r="B2795"/>
      <c r="C2795" s="32"/>
      <c r="D2795" s="32"/>
      <c r="E2795"/>
      <c r="F2795"/>
      <c r="G2795" s="106"/>
      <c r="H2795"/>
      <c r="I2795"/>
    </row>
    <row r="2796" spans="1:9" ht="14.25">
      <c r="A2796"/>
      <c r="B2796"/>
      <c r="C2796" s="32"/>
      <c r="D2796" s="32"/>
      <c r="E2796"/>
      <c r="F2796"/>
      <c r="G2796" s="106"/>
      <c r="H2796"/>
      <c r="I2796"/>
    </row>
    <row r="2797" spans="1:9" ht="14.25">
      <c r="A2797"/>
      <c r="B2797"/>
      <c r="C2797" s="32"/>
      <c r="D2797" s="32"/>
      <c r="E2797"/>
      <c r="F2797"/>
      <c r="G2797" s="106"/>
      <c r="H2797"/>
      <c r="I2797"/>
    </row>
    <row r="2798" spans="1:9" ht="14.25">
      <c r="A2798"/>
      <c r="B2798"/>
      <c r="C2798" s="32"/>
      <c r="D2798" s="32"/>
      <c r="E2798"/>
      <c r="F2798"/>
      <c r="G2798" s="106"/>
      <c r="H2798"/>
      <c r="I2798"/>
    </row>
    <row r="2799" spans="1:9" ht="14.25">
      <c r="A2799"/>
      <c r="B2799"/>
      <c r="C2799" s="32"/>
      <c r="D2799" s="32"/>
      <c r="E2799"/>
      <c r="F2799"/>
      <c r="G2799" s="106"/>
      <c r="H2799"/>
      <c r="I2799"/>
    </row>
    <row r="2800" spans="1:9" ht="14.25">
      <c r="A2800"/>
      <c r="B2800"/>
      <c r="C2800" s="32"/>
      <c r="D2800" s="32"/>
      <c r="E2800"/>
      <c r="F2800"/>
      <c r="G2800" s="106"/>
      <c r="H2800"/>
      <c r="I2800"/>
    </row>
    <row r="2801" spans="1:9" ht="14.25">
      <c r="A2801"/>
      <c r="B2801"/>
      <c r="C2801" s="32"/>
      <c r="D2801" s="32"/>
      <c r="E2801"/>
      <c r="F2801"/>
      <c r="G2801" s="106"/>
      <c r="H2801"/>
      <c r="I2801"/>
    </row>
    <row r="2802" spans="1:9" ht="14.25">
      <c r="A2802"/>
      <c r="B2802"/>
      <c r="C2802" s="32"/>
      <c r="D2802" s="32"/>
      <c r="E2802"/>
      <c r="F2802"/>
      <c r="G2802" s="106"/>
      <c r="H2802"/>
      <c r="I2802"/>
    </row>
    <row r="2803" spans="1:9" ht="14.25">
      <c r="A2803"/>
      <c r="B2803"/>
      <c r="C2803" s="32"/>
      <c r="D2803" s="32"/>
      <c r="E2803"/>
      <c r="F2803"/>
      <c r="G2803" s="106"/>
      <c r="H2803"/>
      <c r="I2803"/>
    </row>
    <row r="2804" spans="1:9" ht="14.25">
      <c r="A2804"/>
      <c r="B2804"/>
      <c r="C2804" s="32"/>
      <c r="D2804" s="32"/>
      <c r="E2804"/>
      <c r="F2804"/>
      <c r="G2804" s="106"/>
      <c r="H2804"/>
      <c r="I2804"/>
    </row>
    <row r="2805" spans="1:9" ht="14.25">
      <c r="A2805"/>
      <c r="B2805"/>
      <c r="C2805" s="32"/>
      <c r="D2805" s="32"/>
      <c r="E2805"/>
      <c r="F2805"/>
      <c r="G2805" s="106"/>
      <c r="H2805"/>
      <c r="I2805"/>
    </row>
    <row r="2806" spans="1:9" ht="14.25">
      <c r="A2806"/>
      <c r="B2806"/>
      <c r="C2806" s="32"/>
      <c r="D2806" s="32"/>
      <c r="E2806"/>
      <c r="F2806"/>
      <c r="G2806" s="106"/>
      <c r="H2806"/>
      <c r="I2806"/>
    </row>
    <row r="2807" spans="1:9" ht="14.25">
      <c r="A2807"/>
      <c r="B2807"/>
      <c r="C2807" s="32"/>
      <c r="D2807" s="32"/>
      <c r="E2807"/>
      <c r="F2807"/>
      <c r="G2807" s="106"/>
      <c r="H2807"/>
      <c r="I2807"/>
    </row>
    <row r="2808" spans="1:9" ht="14.25">
      <c r="A2808"/>
      <c r="B2808"/>
      <c r="C2808" s="32"/>
      <c r="D2808" s="32"/>
      <c r="E2808"/>
      <c r="F2808"/>
      <c r="G2808" s="106"/>
      <c r="H2808"/>
      <c r="I2808"/>
    </row>
    <row r="2809" spans="1:9" ht="14.25">
      <c r="A2809"/>
      <c r="B2809"/>
      <c r="C2809" s="32"/>
      <c r="D2809" s="32"/>
      <c r="E2809"/>
      <c r="F2809"/>
      <c r="G2809" s="106"/>
      <c r="H2809"/>
      <c r="I2809"/>
    </row>
    <row r="2810" spans="1:9" ht="14.25">
      <c r="A2810"/>
      <c r="B2810"/>
      <c r="C2810" s="32"/>
      <c r="D2810" s="32"/>
      <c r="E2810"/>
      <c r="F2810"/>
      <c r="G2810" s="106"/>
      <c r="H2810"/>
      <c r="I2810"/>
    </row>
    <row r="2811" spans="1:9" ht="14.25">
      <c r="A2811"/>
      <c r="B2811"/>
      <c r="C2811" s="32"/>
      <c r="D2811" s="32"/>
      <c r="E2811"/>
      <c r="F2811"/>
      <c r="G2811" s="106"/>
      <c r="H2811"/>
      <c r="I2811"/>
    </row>
    <row r="2812" spans="1:9" ht="14.25">
      <c r="A2812"/>
      <c r="B2812"/>
      <c r="C2812" s="32"/>
      <c r="D2812" s="32"/>
      <c r="E2812"/>
      <c r="F2812"/>
      <c r="G2812" s="106"/>
      <c r="H2812"/>
      <c r="I2812"/>
    </row>
    <row r="2813" spans="1:9" ht="14.25">
      <c r="A2813"/>
      <c r="B2813"/>
      <c r="C2813" s="32"/>
      <c r="D2813" s="32"/>
      <c r="E2813"/>
      <c r="F2813"/>
      <c r="G2813" s="106"/>
      <c r="H2813"/>
      <c r="I2813"/>
    </row>
    <row r="2814" spans="1:9" ht="14.25">
      <c r="A2814"/>
      <c r="B2814"/>
      <c r="C2814" s="32"/>
      <c r="D2814" s="32"/>
      <c r="E2814"/>
      <c r="F2814"/>
      <c r="G2814" s="106"/>
      <c r="H2814"/>
      <c r="I2814"/>
    </row>
    <row r="2815" spans="1:9" ht="14.25">
      <c r="A2815"/>
      <c r="B2815"/>
      <c r="C2815" s="32"/>
      <c r="D2815" s="32"/>
      <c r="E2815"/>
      <c r="F2815"/>
      <c r="G2815" s="106"/>
      <c r="H2815"/>
      <c r="I2815"/>
    </row>
    <row r="2816" spans="1:9" ht="14.25">
      <c r="A2816"/>
      <c r="B2816"/>
      <c r="C2816" s="32"/>
      <c r="D2816" s="32"/>
      <c r="E2816"/>
      <c r="F2816"/>
      <c r="G2816" s="106"/>
      <c r="H2816"/>
      <c r="I2816"/>
    </row>
    <row r="2817" spans="1:9" ht="14.25">
      <c r="A2817"/>
      <c r="B2817"/>
      <c r="C2817" s="32"/>
      <c r="D2817" s="32"/>
      <c r="E2817"/>
      <c r="F2817"/>
      <c r="G2817" s="106"/>
      <c r="H2817"/>
      <c r="I2817"/>
    </row>
    <row r="2818" spans="1:9" ht="14.25">
      <c r="A2818"/>
      <c r="B2818"/>
      <c r="C2818" s="32"/>
      <c r="D2818" s="32"/>
      <c r="E2818"/>
      <c r="F2818"/>
      <c r="G2818" s="106"/>
      <c r="H2818"/>
      <c r="I2818"/>
    </row>
    <row r="2819" spans="1:9" ht="14.25">
      <c r="A2819"/>
      <c r="B2819"/>
      <c r="C2819" s="32"/>
      <c r="D2819" s="32"/>
      <c r="E2819"/>
      <c r="F2819"/>
      <c r="G2819" s="106"/>
      <c r="H2819"/>
      <c r="I2819"/>
    </row>
    <row r="2820" spans="1:9" ht="14.25">
      <c r="A2820"/>
      <c r="B2820"/>
      <c r="C2820" s="32"/>
      <c r="D2820" s="32"/>
      <c r="E2820"/>
      <c r="F2820"/>
      <c r="G2820" s="106"/>
      <c r="H2820"/>
      <c r="I2820"/>
    </row>
    <row r="2821" spans="1:9" ht="14.25">
      <c r="A2821"/>
      <c r="B2821"/>
      <c r="C2821" s="32"/>
      <c r="D2821" s="32"/>
      <c r="E2821"/>
      <c r="F2821"/>
      <c r="G2821" s="106"/>
      <c r="H2821"/>
      <c r="I2821"/>
    </row>
    <row r="2822" spans="1:9" ht="14.25">
      <c r="A2822"/>
      <c r="B2822"/>
      <c r="C2822" s="32"/>
      <c r="D2822" s="32"/>
      <c r="E2822"/>
      <c r="F2822"/>
      <c r="G2822" s="106"/>
      <c r="H2822"/>
      <c r="I2822"/>
    </row>
    <row r="2823" spans="1:9" ht="14.25">
      <c r="A2823"/>
      <c r="B2823"/>
      <c r="C2823" s="32"/>
      <c r="D2823" s="32"/>
      <c r="E2823"/>
      <c r="F2823"/>
      <c r="G2823" s="106"/>
      <c r="H2823"/>
      <c r="I2823"/>
    </row>
    <row r="2824" spans="1:9" ht="14.25">
      <c r="A2824"/>
      <c r="B2824"/>
      <c r="C2824" s="32"/>
      <c r="D2824" s="32"/>
      <c r="E2824"/>
      <c r="F2824"/>
      <c r="G2824" s="106"/>
      <c r="H2824"/>
      <c r="I2824"/>
    </row>
    <row r="2825" spans="1:9" ht="14.25">
      <c r="A2825"/>
      <c r="B2825"/>
      <c r="C2825" s="32"/>
      <c r="D2825" s="32"/>
      <c r="E2825"/>
      <c r="F2825"/>
      <c r="G2825" s="106"/>
      <c r="H2825"/>
      <c r="I2825"/>
    </row>
    <row r="2826" spans="1:9" ht="14.25">
      <c r="A2826"/>
      <c r="B2826"/>
      <c r="C2826" s="32"/>
      <c r="D2826" s="32"/>
      <c r="E2826"/>
      <c r="F2826"/>
      <c r="G2826" s="106"/>
      <c r="H2826"/>
      <c r="I2826"/>
    </row>
    <row r="2827" spans="1:9" ht="14.25">
      <c r="A2827"/>
      <c r="B2827"/>
      <c r="C2827" s="32"/>
      <c r="D2827" s="32"/>
      <c r="E2827"/>
      <c r="F2827"/>
      <c r="G2827" s="106"/>
      <c r="H2827"/>
      <c r="I2827"/>
    </row>
    <row r="2828" spans="1:9" ht="14.25">
      <c r="A2828"/>
      <c r="B2828"/>
      <c r="C2828" s="32"/>
      <c r="D2828" s="32"/>
      <c r="E2828"/>
      <c r="F2828"/>
      <c r="G2828" s="106"/>
      <c r="H2828"/>
      <c r="I2828"/>
    </row>
    <row r="2829" spans="1:9" ht="14.25">
      <c r="A2829"/>
      <c r="B2829"/>
      <c r="C2829" s="32"/>
      <c r="D2829" s="32"/>
      <c r="E2829"/>
      <c r="F2829"/>
      <c r="G2829" s="106"/>
      <c r="H2829"/>
      <c r="I2829"/>
    </row>
    <row r="2830" spans="1:9" ht="14.25">
      <c r="A2830"/>
      <c r="B2830"/>
      <c r="C2830" s="32"/>
      <c r="D2830" s="32"/>
      <c r="E2830"/>
      <c r="F2830"/>
      <c r="G2830" s="106"/>
      <c r="H2830"/>
      <c r="I2830"/>
    </row>
    <row r="2831" spans="1:9" ht="14.25">
      <c r="A2831"/>
      <c r="B2831"/>
      <c r="C2831" s="32"/>
      <c r="D2831" s="32"/>
      <c r="E2831"/>
      <c r="F2831"/>
      <c r="G2831" s="106"/>
      <c r="H2831"/>
      <c r="I2831"/>
    </row>
    <row r="2832" spans="1:9" ht="14.25">
      <c r="A2832"/>
      <c r="B2832"/>
      <c r="C2832" s="32"/>
      <c r="D2832" s="32"/>
      <c r="E2832"/>
      <c r="F2832"/>
      <c r="G2832" s="106"/>
      <c r="H2832"/>
      <c r="I2832"/>
    </row>
    <row r="2833" spans="1:9" ht="14.25">
      <c r="A2833"/>
      <c r="B2833"/>
      <c r="C2833" s="32"/>
      <c r="D2833" s="32"/>
      <c r="E2833"/>
      <c r="F2833"/>
      <c r="G2833" s="106"/>
      <c r="H2833"/>
      <c r="I2833"/>
    </row>
    <row r="2834" spans="1:9" ht="14.25">
      <c r="A2834"/>
      <c r="B2834"/>
      <c r="C2834" s="32"/>
      <c r="D2834" s="32"/>
      <c r="E2834"/>
      <c r="F2834"/>
      <c r="G2834" s="106"/>
      <c r="H2834"/>
      <c r="I2834"/>
    </row>
    <row r="2835" spans="1:9" ht="14.25">
      <c r="A2835"/>
      <c r="B2835"/>
      <c r="C2835" s="32"/>
      <c r="D2835" s="32"/>
      <c r="E2835"/>
      <c r="F2835"/>
      <c r="G2835" s="106"/>
      <c r="H2835"/>
      <c r="I2835"/>
    </row>
    <row r="2836" spans="1:9" ht="14.25">
      <c r="A2836"/>
      <c r="B2836"/>
      <c r="C2836" s="32"/>
      <c r="D2836" s="32"/>
      <c r="E2836"/>
      <c r="F2836"/>
      <c r="G2836" s="106"/>
      <c r="H2836"/>
      <c r="I2836"/>
    </row>
    <row r="2837" spans="1:9" ht="14.25">
      <c r="A2837"/>
      <c r="B2837"/>
      <c r="C2837" s="32"/>
      <c r="D2837" s="32"/>
      <c r="E2837"/>
      <c r="F2837"/>
      <c r="G2837" s="106"/>
      <c r="H2837"/>
      <c r="I2837"/>
    </row>
    <row r="2838" spans="1:9" ht="14.25">
      <c r="A2838"/>
      <c r="B2838"/>
      <c r="C2838" s="32"/>
      <c r="D2838" s="32"/>
      <c r="E2838"/>
      <c r="F2838"/>
      <c r="G2838" s="106"/>
      <c r="H2838"/>
      <c r="I2838"/>
    </row>
    <row r="2839" spans="1:9" ht="14.25">
      <c r="A2839"/>
      <c r="B2839"/>
      <c r="C2839" s="32"/>
      <c r="D2839" s="32"/>
      <c r="E2839"/>
      <c r="F2839"/>
      <c r="G2839" s="106"/>
      <c r="H2839"/>
      <c r="I2839"/>
    </row>
    <row r="2840" spans="1:9" ht="14.25">
      <c r="A2840"/>
      <c r="B2840"/>
      <c r="C2840" s="32"/>
      <c r="D2840" s="32"/>
      <c r="E2840"/>
      <c r="F2840"/>
      <c r="G2840" s="106"/>
      <c r="H2840"/>
      <c r="I2840"/>
    </row>
    <row r="2841" spans="1:9" ht="14.25">
      <c r="A2841"/>
      <c r="B2841"/>
      <c r="C2841" s="32"/>
      <c r="D2841" s="32"/>
      <c r="E2841"/>
      <c r="F2841"/>
      <c r="G2841" s="106"/>
      <c r="H2841"/>
      <c r="I2841"/>
    </row>
    <row r="2842" spans="1:9" ht="14.25">
      <c r="A2842"/>
      <c r="B2842"/>
      <c r="C2842" s="32"/>
      <c r="D2842" s="32"/>
      <c r="E2842"/>
      <c r="F2842"/>
      <c r="G2842" s="106"/>
      <c r="H2842"/>
      <c r="I2842"/>
    </row>
    <row r="2843" spans="1:9" ht="14.25">
      <c r="A2843"/>
      <c r="B2843"/>
      <c r="C2843" s="32"/>
      <c r="D2843" s="32"/>
      <c r="E2843"/>
      <c r="F2843"/>
      <c r="G2843" s="106"/>
      <c r="H2843"/>
      <c r="I2843"/>
    </row>
    <row r="2844" spans="1:9" ht="14.25">
      <c r="A2844"/>
      <c r="B2844"/>
      <c r="C2844" s="32"/>
      <c r="D2844" s="32"/>
      <c r="E2844"/>
      <c r="F2844"/>
      <c r="G2844" s="106"/>
      <c r="H2844"/>
      <c r="I2844"/>
    </row>
    <row r="2845" spans="1:9" ht="14.25">
      <c r="A2845"/>
      <c r="B2845"/>
      <c r="C2845" s="32"/>
      <c r="D2845" s="32"/>
      <c r="E2845"/>
      <c r="F2845"/>
      <c r="G2845" s="106"/>
      <c r="H2845"/>
      <c r="I2845"/>
    </row>
    <row r="2846" spans="1:9" ht="14.25">
      <c r="A2846"/>
      <c r="B2846"/>
      <c r="C2846" s="32"/>
      <c r="D2846" s="32"/>
      <c r="E2846"/>
      <c r="F2846"/>
      <c r="G2846" s="106"/>
      <c r="H2846"/>
      <c r="I2846"/>
    </row>
    <row r="2847" spans="1:9" ht="14.25">
      <c r="A2847"/>
      <c r="B2847"/>
      <c r="C2847" s="32"/>
      <c r="D2847" s="32"/>
      <c r="E2847"/>
      <c r="F2847"/>
      <c r="G2847" s="106"/>
      <c r="H2847"/>
      <c r="I2847"/>
    </row>
    <row r="2848" spans="1:9" ht="14.25">
      <c r="A2848"/>
      <c r="B2848"/>
      <c r="C2848" s="32"/>
      <c r="D2848" s="32"/>
      <c r="E2848"/>
      <c r="F2848"/>
      <c r="G2848" s="106"/>
      <c r="H2848"/>
      <c r="I2848"/>
    </row>
    <row r="2849" spans="1:9" ht="14.25">
      <c r="A2849"/>
      <c r="B2849"/>
      <c r="C2849" s="32"/>
      <c r="D2849" s="32"/>
      <c r="E2849"/>
      <c r="F2849"/>
      <c r="G2849" s="106"/>
      <c r="H2849"/>
      <c r="I2849"/>
    </row>
    <row r="2850" spans="1:9" ht="14.25">
      <c r="A2850"/>
      <c r="B2850"/>
      <c r="C2850" s="32"/>
      <c r="D2850" s="32"/>
      <c r="E2850"/>
      <c r="F2850"/>
      <c r="G2850" s="106"/>
      <c r="H2850"/>
      <c r="I2850"/>
    </row>
    <row r="2851" spans="1:9" ht="14.25">
      <c r="A2851"/>
      <c r="B2851"/>
      <c r="C2851" s="32"/>
      <c r="D2851" s="32"/>
      <c r="E2851"/>
      <c r="F2851"/>
      <c r="G2851" s="106"/>
      <c r="H2851"/>
      <c r="I2851"/>
    </row>
    <row r="2852" spans="1:9" ht="14.25">
      <c r="A2852"/>
      <c r="B2852"/>
      <c r="C2852" s="32"/>
      <c r="D2852" s="32"/>
      <c r="E2852"/>
      <c r="F2852"/>
      <c r="G2852" s="106"/>
      <c r="H2852"/>
      <c r="I2852"/>
    </row>
    <row r="2853" spans="1:9" ht="14.25">
      <c r="A2853"/>
      <c r="B2853"/>
      <c r="C2853" s="32"/>
      <c r="D2853" s="32"/>
      <c r="E2853"/>
      <c r="F2853"/>
      <c r="G2853" s="106"/>
      <c r="H2853"/>
      <c r="I2853"/>
    </row>
    <row r="2854" spans="1:9" ht="14.25">
      <c r="A2854"/>
      <c r="B2854"/>
      <c r="C2854" s="32"/>
      <c r="D2854" s="32"/>
      <c r="E2854"/>
      <c r="F2854"/>
      <c r="G2854" s="106"/>
      <c r="H2854"/>
      <c r="I2854"/>
    </row>
    <row r="2855" spans="1:9" ht="14.25">
      <c r="A2855"/>
      <c r="B2855"/>
      <c r="C2855" s="32"/>
      <c r="D2855" s="32"/>
      <c r="E2855"/>
      <c r="F2855"/>
      <c r="G2855" s="106"/>
      <c r="H2855"/>
      <c r="I2855"/>
    </row>
    <row r="2856" spans="1:9" ht="14.25">
      <c r="A2856"/>
      <c r="B2856"/>
      <c r="C2856" s="32"/>
      <c r="D2856" s="32"/>
      <c r="E2856"/>
      <c r="F2856"/>
      <c r="G2856" s="106"/>
      <c r="H2856"/>
      <c r="I2856"/>
    </row>
    <row r="2857" spans="1:9" ht="14.25">
      <c r="A2857"/>
      <c r="B2857"/>
      <c r="C2857" s="32"/>
      <c r="D2857" s="32"/>
      <c r="E2857"/>
      <c r="F2857"/>
      <c r="G2857" s="106"/>
      <c r="H2857"/>
      <c r="I2857"/>
    </row>
    <row r="2858" spans="1:9" ht="14.25">
      <c r="A2858"/>
      <c r="B2858"/>
      <c r="C2858" s="32"/>
      <c r="D2858" s="32"/>
      <c r="E2858"/>
      <c r="F2858"/>
      <c r="G2858" s="106"/>
      <c r="H2858"/>
      <c r="I2858"/>
    </row>
    <row r="2859" spans="1:9" ht="14.25">
      <c r="A2859"/>
      <c r="B2859"/>
      <c r="C2859" s="32"/>
      <c r="D2859" s="32"/>
      <c r="E2859"/>
      <c r="F2859"/>
      <c r="G2859" s="106"/>
      <c r="H2859"/>
      <c r="I2859"/>
    </row>
    <row r="2860" spans="1:9" ht="14.25">
      <c r="A2860"/>
      <c r="B2860"/>
      <c r="C2860" s="32"/>
      <c r="D2860" s="32"/>
      <c r="E2860"/>
      <c r="F2860"/>
      <c r="G2860" s="106"/>
      <c r="H2860"/>
      <c r="I2860"/>
    </row>
    <row r="2861" spans="1:9" ht="14.25">
      <c r="A2861"/>
      <c r="B2861"/>
      <c r="C2861" s="32"/>
      <c r="D2861" s="32"/>
      <c r="E2861"/>
      <c r="F2861"/>
      <c r="G2861" s="106"/>
      <c r="H2861"/>
      <c r="I2861"/>
    </row>
    <row r="2862" spans="1:9" ht="14.25">
      <c r="A2862"/>
      <c r="B2862"/>
      <c r="C2862" s="32"/>
      <c r="D2862" s="32"/>
      <c r="E2862"/>
      <c r="F2862"/>
      <c r="G2862" s="106"/>
      <c r="H2862"/>
      <c r="I2862"/>
    </row>
    <row r="2863" spans="1:9" ht="14.25">
      <c r="A2863"/>
      <c r="B2863"/>
      <c r="C2863" s="32"/>
      <c r="D2863" s="32"/>
      <c r="E2863"/>
      <c r="F2863"/>
      <c r="G2863" s="106"/>
      <c r="H2863"/>
      <c r="I2863"/>
    </row>
    <row r="2864" spans="1:9" ht="14.25">
      <c r="A2864"/>
      <c r="B2864"/>
      <c r="C2864" s="32"/>
      <c r="D2864" s="32"/>
      <c r="E2864"/>
      <c r="F2864"/>
      <c r="G2864" s="106"/>
      <c r="H2864"/>
      <c r="I2864"/>
    </row>
    <row r="2865" spans="1:9" ht="14.25">
      <c r="A2865"/>
      <c r="B2865"/>
      <c r="C2865" s="32"/>
      <c r="D2865" s="32"/>
      <c r="E2865"/>
      <c r="F2865"/>
      <c r="G2865" s="106"/>
      <c r="H2865"/>
      <c r="I2865"/>
    </row>
    <row r="2866" spans="1:9" ht="14.25">
      <c r="A2866"/>
      <c r="B2866"/>
      <c r="C2866" s="32"/>
      <c r="D2866" s="32"/>
      <c r="E2866"/>
      <c r="F2866"/>
      <c r="G2866" s="106"/>
      <c r="H2866"/>
      <c r="I2866"/>
    </row>
    <row r="2867" spans="1:9" ht="14.25">
      <c r="A2867"/>
      <c r="B2867"/>
      <c r="C2867" s="32"/>
      <c r="D2867" s="32"/>
      <c r="E2867"/>
      <c r="F2867"/>
      <c r="G2867" s="106"/>
      <c r="H2867"/>
      <c r="I2867"/>
    </row>
    <row r="2868" spans="1:9" ht="14.25">
      <c r="A2868"/>
      <c r="B2868"/>
      <c r="C2868" s="32"/>
      <c r="D2868" s="32"/>
      <c r="E2868"/>
      <c r="F2868"/>
      <c r="G2868" s="106"/>
      <c r="H2868"/>
      <c r="I2868"/>
    </row>
    <row r="2869" spans="1:9" ht="14.25">
      <c r="A2869"/>
      <c r="B2869"/>
      <c r="C2869" s="32"/>
      <c r="D2869" s="32"/>
      <c r="E2869"/>
      <c r="F2869"/>
      <c r="G2869" s="106"/>
      <c r="H2869"/>
      <c r="I2869"/>
    </row>
    <row r="2870" spans="1:9" ht="14.25">
      <c r="A2870"/>
      <c r="B2870"/>
      <c r="C2870" s="32"/>
      <c r="D2870" s="32"/>
      <c r="E2870"/>
      <c r="F2870"/>
      <c r="G2870" s="106"/>
      <c r="H2870"/>
      <c r="I2870"/>
    </row>
    <row r="2871" spans="1:9" ht="14.25">
      <c r="A2871"/>
      <c r="B2871"/>
      <c r="C2871" s="32"/>
      <c r="D2871" s="32"/>
      <c r="E2871"/>
      <c r="F2871"/>
      <c r="G2871" s="106"/>
      <c r="H2871"/>
      <c r="I2871"/>
    </row>
    <row r="2872" spans="1:9" ht="14.25">
      <c r="A2872"/>
      <c r="B2872"/>
      <c r="C2872" s="32"/>
      <c r="D2872" s="32"/>
      <c r="E2872"/>
      <c r="F2872"/>
      <c r="G2872" s="106"/>
      <c r="H2872"/>
      <c r="I2872"/>
    </row>
    <row r="2873" spans="1:9" ht="14.25">
      <c r="A2873"/>
      <c r="B2873"/>
      <c r="C2873" s="32"/>
      <c r="D2873" s="32"/>
      <c r="E2873"/>
      <c r="F2873"/>
      <c r="G2873" s="106"/>
      <c r="H2873"/>
      <c r="I2873"/>
    </row>
    <row r="2874" spans="1:9" ht="14.25">
      <c r="A2874"/>
      <c r="B2874"/>
      <c r="C2874" s="32"/>
      <c r="D2874" s="32"/>
      <c r="E2874"/>
      <c r="F2874"/>
      <c r="G2874" s="106"/>
      <c r="H2874"/>
      <c r="I2874"/>
    </row>
    <row r="2875" spans="1:9" ht="14.25">
      <c r="A2875"/>
      <c r="B2875"/>
      <c r="C2875" s="32"/>
      <c r="D2875" s="32"/>
      <c r="E2875"/>
      <c r="F2875"/>
      <c r="G2875" s="106"/>
      <c r="H2875"/>
      <c r="I2875"/>
    </row>
    <row r="2876" spans="1:9" ht="14.25">
      <c r="A2876"/>
      <c r="B2876"/>
      <c r="C2876" s="32"/>
      <c r="D2876" s="32"/>
      <c r="E2876"/>
      <c r="F2876"/>
      <c r="G2876" s="106"/>
      <c r="H2876"/>
      <c r="I2876"/>
    </row>
    <row r="2877" spans="1:9" ht="14.25">
      <c r="A2877"/>
      <c r="B2877"/>
      <c r="C2877" s="32"/>
      <c r="D2877" s="32"/>
      <c r="E2877"/>
      <c r="F2877"/>
      <c r="G2877" s="106"/>
      <c r="H2877"/>
      <c r="I2877"/>
    </row>
    <row r="2878" spans="1:9" ht="14.25">
      <c r="A2878"/>
      <c r="B2878"/>
      <c r="C2878" s="32"/>
      <c r="D2878" s="32"/>
      <c r="E2878"/>
      <c r="F2878"/>
      <c r="G2878" s="106"/>
      <c r="H2878"/>
      <c r="I2878"/>
    </row>
    <row r="2879" spans="1:9" ht="14.25">
      <c r="A2879"/>
      <c r="B2879"/>
      <c r="C2879" s="32"/>
      <c r="D2879" s="32"/>
      <c r="E2879"/>
      <c r="F2879"/>
      <c r="G2879" s="106"/>
      <c r="H2879"/>
      <c r="I2879"/>
    </row>
    <row r="2880" spans="1:9" ht="14.25">
      <c r="A2880"/>
      <c r="B2880"/>
      <c r="C2880" s="32"/>
      <c r="D2880" s="32"/>
      <c r="E2880"/>
      <c r="F2880"/>
      <c r="G2880" s="106"/>
      <c r="H2880"/>
      <c r="I2880"/>
    </row>
    <row r="2881" spans="1:9" ht="14.25">
      <c r="A2881"/>
      <c r="B2881"/>
      <c r="C2881" s="32"/>
      <c r="D2881" s="32"/>
      <c r="E2881"/>
      <c r="F2881"/>
      <c r="G2881" s="106"/>
      <c r="H2881"/>
      <c r="I2881"/>
    </row>
    <row r="2882" spans="1:9" ht="14.25">
      <c r="A2882"/>
      <c r="B2882"/>
      <c r="C2882" s="32"/>
      <c r="D2882" s="32"/>
      <c r="E2882"/>
      <c r="F2882"/>
      <c r="G2882" s="106"/>
      <c r="H2882"/>
      <c r="I2882"/>
    </row>
    <row r="2883" spans="1:9" ht="14.25">
      <c r="A2883"/>
      <c r="B2883"/>
      <c r="C2883" s="32"/>
      <c r="D2883" s="32"/>
      <c r="E2883"/>
      <c r="F2883"/>
      <c r="G2883" s="106"/>
      <c r="H2883"/>
      <c r="I2883"/>
    </row>
    <row r="2884" spans="1:9" ht="14.25">
      <c r="A2884"/>
      <c r="B2884"/>
      <c r="C2884" s="32"/>
      <c r="D2884" s="32"/>
      <c r="E2884"/>
      <c r="F2884"/>
      <c r="G2884" s="106"/>
      <c r="H2884"/>
      <c r="I2884"/>
    </row>
    <row r="2885" spans="1:9" ht="14.25">
      <c r="A2885"/>
      <c r="B2885"/>
      <c r="C2885" s="32"/>
      <c r="D2885" s="32"/>
      <c r="E2885"/>
      <c r="F2885"/>
      <c r="G2885" s="106"/>
      <c r="H2885"/>
      <c r="I2885"/>
    </row>
    <row r="2886" spans="1:9" ht="14.25">
      <c r="A2886"/>
      <c r="B2886"/>
      <c r="C2886" s="32"/>
      <c r="D2886" s="32"/>
      <c r="E2886"/>
      <c r="F2886"/>
      <c r="G2886" s="106"/>
      <c r="H2886"/>
      <c r="I2886"/>
    </row>
    <row r="2887" spans="1:9" ht="14.25">
      <c r="A2887"/>
      <c r="B2887"/>
      <c r="C2887" s="32"/>
      <c r="D2887" s="32"/>
      <c r="E2887"/>
      <c r="F2887"/>
      <c r="G2887" s="106"/>
      <c r="H2887"/>
      <c r="I2887"/>
    </row>
    <row r="2888" spans="1:9" ht="14.25">
      <c r="A2888"/>
      <c r="B2888"/>
      <c r="C2888" s="32"/>
      <c r="D2888" s="32"/>
      <c r="E2888"/>
      <c r="F2888"/>
      <c r="G2888" s="106"/>
      <c r="H2888"/>
      <c r="I2888"/>
    </row>
    <row r="2889" spans="1:9" ht="14.25">
      <c r="A2889"/>
      <c r="B2889"/>
      <c r="C2889" s="32"/>
      <c r="D2889" s="32"/>
      <c r="E2889"/>
      <c r="F2889"/>
      <c r="G2889" s="106"/>
      <c r="H2889"/>
      <c r="I2889"/>
    </row>
    <row r="2890" spans="1:9" ht="14.25">
      <c r="A2890"/>
      <c r="B2890"/>
      <c r="C2890" s="32"/>
      <c r="D2890" s="32"/>
      <c r="E2890"/>
      <c r="F2890"/>
      <c r="G2890" s="106"/>
      <c r="H2890"/>
      <c r="I2890"/>
    </row>
    <row r="2891" spans="1:9" ht="14.25">
      <c r="A2891"/>
      <c r="B2891"/>
      <c r="C2891" s="32"/>
      <c r="D2891" s="32"/>
      <c r="E2891"/>
      <c r="F2891"/>
      <c r="G2891" s="106"/>
      <c r="H2891"/>
      <c r="I2891"/>
    </row>
    <row r="2892" spans="1:9" ht="14.25">
      <c r="A2892"/>
      <c r="B2892"/>
      <c r="C2892" s="32"/>
      <c r="D2892" s="32"/>
      <c r="E2892"/>
      <c r="F2892"/>
      <c r="G2892" s="106"/>
      <c r="H2892"/>
      <c r="I2892"/>
    </row>
    <row r="2893" spans="1:9" ht="14.25">
      <c r="A2893"/>
      <c r="B2893"/>
      <c r="C2893" s="32"/>
      <c r="D2893" s="32"/>
      <c r="E2893"/>
      <c r="F2893"/>
      <c r="G2893" s="106"/>
      <c r="H2893"/>
      <c r="I2893"/>
    </row>
    <row r="2894" spans="1:9" ht="14.25">
      <c r="A2894"/>
      <c r="B2894"/>
      <c r="C2894" s="32"/>
      <c r="D2894" s="32"/>
      <c r="E2894"/>
      <c r="F2894"/>
      <c r="G2894" s="106"/>
      <c r="H2894"/>
      <c r="I2894"/>
    </row>
    <row r="2895" spans="1:9" ht="14.25">
      <c r="A2895"/>
      <c r="B2895"/>
      <c r="C2895" s="32"/>
      <c r="D2895" s="32"/>
      <c r="E2895"/>
      <c r="F2895"/>
      <c r="G2895" s="106"/>
      <c r="H2895"/>
      <c r="I2895"/>
    </row>
    <row r="2896" spans="1:9" ht="14.25">
      <c r="A2896"/>
      <c r="B2896"/>
      <c r="C2896" s="32"/>
      <c r="D2896" s="32"/>
      <c r="E2896"/>
      <c r="F2896"/>
      <c r="G2896" s="106"/>
      <c r="H2896"/>
      <c r="I2896"/>
    </row>
    <row r="2897" spans="1:9" ht="14.25">
      <c r="A2897"/>
      <c r="B2897"/>
      <c r="C2897" s="32"/>
      <c r="D2897" s="32"/>
      <c r="E2897"/>
      <c r="F2897"/>
      <c r="G2897" s="106"/>
      <c r="H2897"/>
      <c r="I2897"/>
    </row>
    <row r="2898" spans="1:9" ht="14.25">
      <c r="A2898"/>
      <c r="B2898"/>
      <c r="C2898" s="32"/>
      <c r="D2898" s="32"/>
      <c r="E2898"/>
      <c r="F2898"/>
      <c r="G2898" s="106"/>
      <c r="H2898"/>
      <c r="I2898"/>
    </row>
    <row r="2899" spans="1:9" ht="14.25">
      <c r="A2899"/>
      <c r="B2899"/>
      <c r="C2899" s="32"/>
      <c r="D2899" s="32"/>
      <c r="E2899"/>
      <c r="F2899"/>
      <c r="G2899" s="106"/>
      <c r="H2899"/>
      <c r="I2899"/>
    </row>
    <row r="2900" spans="1:9" ht="14.25">
      <c r="A2900"/>
      <c r="B2900"/>
      <c r="C2900" s="32"/>
      <c r="D2900" s="32"/>
      <c r="E2900"/>
      <c r="F2900"/>
      <c r="G2900" s="106"/>
      <c r="H2900"/>
      <c r="I2900"/>
    </row>
    <row r="2901" spans="1:9" ht="14.25">
      <c r="A2901"/>
      <c r="B2901"/>
      <c r="C2901" s="32"/>
      <c r="D2901" s="32"/>
      <c r="E2901"/>
      <c r="F2901"/>
      <c r="G2901" s="106"/>
      <c r="H2901"/>
      <c r="I2901"/>
    </row>
    <row r="2902" spans="1:9" ht="14.25">
      <c r="A2902"/>
      <c r="B2902"/>
      <c r="C2902" s="32"/>
      <c r="D2902" s="32"/>
      <c r="E2902"/>
      <c r="F2902"/>
      <c r="G2902" s="106"/>
      <c r="H2902"/>
      <c r="I2902"/>
    </row>
    <row r="2903" spans="1:9" ht="14.25">
      <c r="A2903"/>
      <c r="B2903"/>
      <c r="C2903" s="32"/>
      <c r="D2903" s="32"/>
      <c r="E2903"/>
      <c r="F2903"/>
      <c r="G2903" s="106"/>
      <c r="H2903"/>
      <c r="I2903"/>
    </row>
    <row r="2904" spans="1:9" ht="14.25">
      <c r="A2904"/>
      <c r="B2904"/>
      <c r="C2904" s="32"/>
      <c r="D2904" s="32"/>
      <c r="E2904"/>
      <c r="F2904"/>
      <c r="G2904" s="106"/>
      <c r="H2904"/>
      <c r="I2904"/>
    </row>
    <row r="2905" spans="1:9" ht="14.25">
      <c r="A2905"/>
      <c r="B2905"/>
      <c r="C2905" s="32"/>
      <c r="D2905" s="32"/>
      <c r="E2905"/>
      <c r="F2905"/>
      <c r="G2905" s="106"/>
      <c r="H2905"/>
      <c r="I2905"/>
    </row>
    <row r="2906" spans="1:9" ht="14.25">
      <c r="A2906"/>
      <c r="B2906"/>
      <c r="C2906" s="32"/>
      <c r="D2906" s="32"/>
      <c r="E2906"/>
      <c r="F2906"/>
      <c r="G2906" s="106"/>
      <c r="H2906"/>
      <c r="I2906"/>
    </row>
    <row r="2907" spans="1:9" ht="14.25">
      <c r="A2907"/>
      <c r="B2907"/>
      <c r="C2907" s="32"/>
      <c r="D2907" s="32"/>
      <c r="E2907"/>
      <c r="F2907"/>
      <c r="G2907" s="106"/>
      <c r="H2907"/>
      <c r="I2907"/>
    </row>
    <row r="2908" spans="1:9" ht="14.25">
      <c r="A2908"/>
      <c r="B2908"/>
      <c r="C2908" s="32"/>
      <c r="D2908" s="32"/>
      <c r="E2908"/>
      <c r="F2908"/>
      <c r="G2908" s="106"/>
      <c r="H2908"/>
      <c r="I2908"/>
    </row>
    <row r="2909" spans="1:9" ht="14.25">
      <c r="A2909"/>
      <c r="B2909"/>
      <c r="C2909" s="32"/>
      <c r="D2909" s="32"/>
      <c r="E2909"/>
      <c r="F2909"/>
      <c r="G2909" s="106"/>
      <c r="H2909"/>
      <c r="I2909"/>
    </row>
    <row r="2910" spans="1:9" ht="14.25">
      <c r="A2910"/>
      <c r="B2910"/>
      <c r="C2910" s="32"/>
      <c r="D2910" s="32"/>
      <c r="E2910"/>
      <c r="F2910"/>
      <c r="G2910" s="106"/>
      <c r="H2910"/>
      <c r="I2910"/>
    </row>
    <row r="2911" spans="1:9" ht="14.25">
      <c r="A2911"/>
      <c r="B2911"/>
      <c r="C2911" s="32"/>
      <c r="D2911" s="32"/>
      <c r="E2911"/>
      <c r="F2911"/>
      <c r="G2911" s="106"/>
      <c r="H2911"/>
      <c r="I2911"/>
    </row>
    <row r="2912" spans="1:9" ht="14.25">
      <c r="A2912"/>
      <c r="B2912"/>
      <c r="C2912" s="32"/>
      <c r="D2912" s="32"/>
      <c r="E2912"/>
      <c r="F2912"/>
      <c r="G2912" s="106"/>
      <c r="H2912"/>
      <c r="I2912"/>
    </row>
    <row r="2913" spans="1:9" ht="14.25">
      <c r="A2913"/>
      <c r="B2913"/>
      <c r="C2913" s="32"/>
      <c r="D2913" s="32"/>
      <c r="E2913"/>
      <c r="F2913"/>
      <c r="G2913" s="106"/>
      <c r="H2913"/>
      <c r="I2913"/>
    </row>
    <row r="2914" spans="1:9" ht="14.25">
      <c r="A2914"/>
      <c r="B2914"/>
      <c r="C2914" s="32"/>
      <c r="D2914" s="32"/>
      <c r="E2914"/>
      <c r="F2914"/>
      <c r="G2914" s="106"/>
      <c r="H2914"/>
      <c r="I2914"/>
    </row>
    <row r="2915" spans="1:9" ht="14.25">
      <c r="A2915"/>
      <c r="B2915"/>
      <c r="C2915" s="32"/>
      <c r="D2915" s="32"/>
      <c r="E2915"/>
      <c r="F2915"/>
      <c r="G2915" s="106"/>
      <c r="H2915"/>
      <c r="I2915"/>
    </row>
    <row r="2916" spans="1:9" ht="14.25">
      <c r="A2916"/>
      <c r="B2916"/>
      <c r="C2916" s="32"/>
      <c r="D2916" s="32"/>
      <c r="E2916"/>
      <c r="F2916"/>
      <c r="G2916" s="106"/>
      <c r="H2916"/>
      <c r="I2916"/>
    </row>
    <row r="2917" spans="1:9" ht="14.25">
      <c r="A2917"/>
      <c r="B2917"/>
      <c r="C2917" s="32"/>
      <c r="D2917" s="32"/>
      <c r="E2917"/>
      <c r="F2917"/>
      <c r="G2917" s="106"/>
      <c r="H2917"/>
      <c r="I2917"/>
    </row>
    <row r="2918" spans="1:9" ht="14.25">
      <c r="A2918"/>
      <c r="B2918"/>
      <c r="C2918" s="32"/>
      <c r="D2918" s="32"/>
      <c r="E2918"/>
      <c r="F2918"/>
      <c r="G2918" s="106"/>
      <c r="H2918"/>
      <c r="I2918"/>
    </row>
    <row r="2919" spans="1:9" ht="14.25">
      <c r="A2919"/>
      <c r="B2919"/>
      <c r="C2919" s="32"/>
      <c r="D2919" s="32"/>
      <c r="E2919"/>
      <c r="F2919"/>
      <c r="G2919" s="106"/>
      <c r="H2919"/>
      <c r="I2919"/>
    </row>
    <row r="2920" spans="1:9" ht="14.25">
      <c r="A2920"/>
      <c r="B2920"/>
      <c r="C2920" s="32"/>
      <c r="D2920" s="32"/>
      <c r="E2920"/>
      <c r="F2920"/>
      <c r="G2920" s="106"/>
      <c r="H2920"/>
      <c r="I2920"/>
    </row>
    <row r="2921" spans="1:9" ht="14.25">
      <c r="A2921"/>
      <c r="B2921"/>
      <c r="C2921" s="32"/>
      <c r="D2921" s="32"/>
      <c r="E2921"/>
      <c r="F2921"/>
      <c r="G2921" s="106"/>
      <c r="H2921"/>
      <c r="I2921"/>
    </row>
    <row r="2922" spans="1:9" ht="14.25">
      <c r="A2922"/>
      <c r="B2922"/>
      <c r="C2922" s="32"/>
      <c r="D2922" s="32"/>
      <c r="E2922"/>
      <c r="F2922"/>
      <c r="G2922" s="106"/>
      <c r="H2922"/>
      <c r="I2922"/>
    </row>
    <row r="2923" spans="1:9" ht="14.25">
      <c r="A2923"/>
      <c r="B2923"/>
      <c r="C2923" s="32"/>
      <c r="D2923" s="32"/>
      <c r="E2923"/>
      <c r="F2923"/>
      <c r="G2923" s="106"/>
      <c r="H2923"/>
      <c r="I2923"/>
    </row>
    <row r="2924" spans="1:9" ht="14.25">
      <c r="A2924"/>
      <c r="B2924"/>
      <c r="C2924" s="32"/>
      <c r="D2924" s="32"/>
      <c r="E2924"/>
      <c r="F2924"/>
      <c r="G2924" s="106"/>
      <c r="H2924"/>
      <c r="I2924"/>
    </row>
    <row r="2925" spans="1:9" ht="14.25">
      <c r="A2925"/>
      <c r="B2925"/>
      <c r="C2925" s="32"/>
      <c r="D2925" s="32"/>
      <c r="E2925"/>
      <c r="F2925"/>
      <c r="G2925" s="106"/>
      <c r="H2925"/>
      <c r="I2925"/>
    </row>
    <row r="2926" spans="1:9" ht="14.25">
      <c r="A2926"/>
      <c r="B2926"/>
      <c r="C2926" s="32"/>
      <c r="D2926" s="32"/>
      <c r="E2926"/>
      <c r="F2926"/>
      <c r="G2926" s="106"/>
      <c r="H2926"/>
      <c r="I2926"/>
    </row>
    <row r="2927" spans="1:9" ht="14.25">
      <c r="A2927"/>
      <c r="B2927"/>
      <c r="C2927" s="32"/>
      <c r="D2927" s="32"/>
      <c r="E2927"/>
      <c r="F2927"/>
      <c r="G2927" s="106"/>
      <c r="H2927"/>
      <c r="I2927"/>
    </row>
    <row r="2928" spans="1:9" ht="14.25">
      <c r="A2928"/>
      <c r="B2928"/>
      <c r="C2928" s="32"/>
      <c r="D2928" s="32"/>
      <c r="E2928"/>
      <c r="F2928"/>
      <c r="G2928" s="106"/>
      <c r="H2928"/>
      <c r="I2928"/>
    </row>
    <row r="2929" spans="1:9" ht="14.25">
      <c r="A2929"/>
      <c r="B2929"/>
      <c r="C2929" s="32"/>
      <c r="D2929" s="32"/>
      <c r="E2929"/>
      <c r="F2929"/>
      <c r="G2929" s="106"/>
      <c r="H2929"/>
      <c r="I2929"/>
    </row>
    <row r="2930" spans="1:9" ht="14.25">
      <c r="A2930"/>
      <c r="B2930"/>
      <c r="C2930" s="32"/>
      <c r="D2930" s="32"/>
      <c r="E2930"/>
      <c r="F2930"/>
      <c r="G2930" s="106"/>
      <c r="H2930"/>
      <c r="I2930"/>
    </row>
    <row r="2931" spans="1:9" ht="14.25">
      <c r="A2931"/>
      <c r="B2931"/>
      <c r="C2931" s="32"/>
      <c r="D2931" s="32"/>
      <c r="E2931"/>
      <c r="F2931"/>
      <c r="G2931" s="106"/>
      <c r="H2931"/>
      <c r="I2931"/>
    </row>
    <row r="2932" spans="1:9" ht="14.25">
      <c r="A2932"/>
      <c r="B2932"/>
      <c r="C2932" s="32"/>
      <c r="D2932" s="32"/>
      <c r="E2932"/>
      <c r="F2932"/>
      <c r="G2932" s="106"/>
      <c r="H2932"/>
      <c r="I2932"/>
    </row>
    <row r="2933" spans="1:9" ht="14.25">
      <c r="A2933"/>
      <c r="B2933"/>
      <c r="C2933" s="32"/>
      <c r="D2933" s="32"/>
      <c r="E2933"/>
      <c r="F2933"/>
      <c r="G2933" s="106"/>
      <c r="H2933"/>
      <c r="I2933"/>
    </row>
    <row r="2934" spans="1:9" ht="14.25">
      <c r="A2934"/>
      <c r="B2934"/>
      <c r="C2934" s="32"/>
      <c r="D2934" s="32"/>
      <c r="E2934"/>
      <c r="F2934"/>
      <c r="G2934" s="106"/>
      <c r="H2934"/>
      <c r="I2934"/>
    </row>
    <row r="2935" spans="1:9" ht="14.25">
      <c r="A2935"/>
      <c r="B2935"/>
      <c r="C2935" s="32"/>
      <c r="D2935" s="32"/>
      <c r="E2935"/>
      <c r="F2935"/>
      <c r="G2935" s="106"/>
      <c r="H2935"/>
      <c r="I2935"/>
    </row>
    <row r="2936" spans="1:9" ht="14.25">
      <c r="A2936"/>
      <c r="B2936"/>
      <c r="C2936" s="32"/>
      <c r="D2936" s="32"/>
      <c r="E2936"/>
      <c r="F2936"/>
      <c r="G2936" s="106"/>
      <c r="H2936"/>
      <c r="I2936"/>
    </row>
    <row r="2937" spans="1:9" ht="14.25">
      <c r="A2937"/>
      <c r="B2937"/>
      <c r="C2937" s="32"/>
      <c r="D2937" s="32"/>
      <c r="E2937"/>
      <c r="F2937"/>
      <c r="G2937" s="106"/>
      <c r="H2937"/>
      <c r="I2937"/>
    </row>
    <row r="2938" spans="1:9" ht="14.25">
      <c r="A2938"/>
      <c r="B2938"/>
      <c r="C2938" s="32"/>
      <c r="D2938" s="32"/>
      <c r="E2938"/>
      <c r="F2938"/>
      <c r="G2938" s="106"/>
      <c r="H2938"/>
      <c r="I2938"/>
    </row>
    <row r="2939" spans="1:9" ht="14.25">
      <c r="A2939"/>
      <c r="B2939"/>
      <c r="C2939" s="32"/>
      <c r="D2939" s="32"/>
      <c r="E2939"/>
      <c r="F2939"/>
      <c r="G2939" s="106"/>
      <c r="H2939"/>
      <c r="I2939"/>
    </row>
    <row r="2940" spans="1:9" ht="14.25">
      <c r="A2940"/>
      <c r="B2940"/>
      <c r="C2940" s="32"/>
      <c r="D2940" s="32"/>
      <c r="E2940"/>
      <c r="F2940"/>
      <c r="G2940" s="106"/>
      <c r="H2940"/>
      <c r="I2940"/>
    </row>
    <row r="2941" spans="1:9" ht="14.25">
      <c r="A2941"/>
      <c r="B2941"/>
      <c r="C2941" s="32"/>
      <c r="D2941" s="32"/>
      <c r="E2941"/>
      <c r="F2941"/>
      <c r="G2941" s="106"/>
      <c r="H2941"/>
      <c r="I2941"/>
    </row>
    <row r="2942" spans="1:9" ht="14.25">
      <c r="A2942"/>
      <c r="B2942"/>
      <c r="C2942" s="32"/>
      <c r="D2942" s="32"/>
      <c r="E2942"/>
      <c r="F2942"/>
      <c r="G2942" s="106"/>
      <c r="H2942"/>
      <c r="I2942"/>
    </row>
    <row r="2943" spans="1:9" ht="14.25">
      <c r="A2943"/>
      <c r="B2943"/>
      <c r="C2943" s="32"/>
      <c r="D2943" s="32"/>
      <c r="E2943"/>
      <c r="F2943"/>
      <c r="G2943" s="106"/>
      <c r="H2943"/>
      <c r="I2943"/>
    </row>
    <row r="2944" spans="1:9" ht="14.25">
      <c r="A2944"/>
      <c r="B2944"/>
      <c r="C2944" s="32"/>
      <c r="D2944" s="32"/>
      <c r="E2944"/>
      <c r="F2944"/>
      <c r="G2944" s="106"/>
      <c r="H2944"/>
      <c r="I2944"/>
    </row>
    <row r="2945" spans="1:9" ht="14.25">
      <c r="A2945"/>
      <c r="B2945"/>
      <c r="C2945" s="32"/>
      <c r="D2945" s="32"/>
      <c r="E2945"/>
      <c r="F2945"/>
      <c r="G2945" s="106"/>
      <c r="H2945"/>
      <c r="I2945"/>
    </row>
    <row r="2946" spans="1:9" ht="14.25">
      <c r="A2946"/>
      <c r="B2946"/>
      <c r="C2946" s="32"/>
      <c r="D2946" s="32"/>
      <c r="E2946"/>
      <c r="F2946"/>
      <c r="G2946" s="106"/>
      <c r="H2946"/>
      <c r="I2946"/>
    </row>
    <row r="2947" spans="1:9" ht="14.25">
      <c r="A2947"/>
      <c r="B2947"/>
      <c r="C2947" s="32"/>
      <c r="D2947" s="32"/>
      <c r="E2947"/>
      <c r="F2947"/>
      <c r="G2947" s="106"/>
      <c r="H2947"/>
      <c r="I2947"/>
    </row>
    <row r="2948" spans="1:9" ht="14.25">
      <c r="A2948"/>
      <c r="B2948"/>
      <c r="C2948" s="32"/>
      <c r="D2948" s="32"/>
      <c r="E2948"/>
      <c r="F2948"/>
      <c r="G2948" s="106"/>
      <c r="H2948"/>
      <c r="I2948"/>
    </row>
    <row r="2949" spans="1:9" ht="14.25">
      <c r="A2949"/>
      <c r="B2949"/>
      <c r="C2949" s="32"/>
      <c r="D2949" s="32"/>
      <c r="E2949"/>
      <c r="F2949"/>
      <c r="G2949" s="106"/>
      <c r="H2949"/>
      <c r="I2949"/>
    </row>
    <row r="2950" spans="1:9" ht="14.25">
      <c r="A2950"/>
      <c r="B2950"/>
      <c r="C2950" s="32"/>
      <c r="D2950" s="32"/>
      <c r="E2950"/>
      <c r="F2950"/>
      <c r="G2950" s="106"/>
      <c r="H2950"/>
      <c r="I2950"/>
    </row>
    <row r="2951" spans="1:9" ht="14.25">
      <c r="A2951"/>
      <c r="B2951"/>
      <c r="C2951" s="32"/>
      <c r="D2951" s="32"/>
      <c r="E2951"/>
      <c r="F2951"/>
      <c r="G2951" s="106"/>
      <c r="H2951"/>
      <c r="I2951"/>
    </row>
    <row r="2952" spans="1:9" ht="14.25">
      <c r="A2952"/>
      <c r="B2952"/>
      <c r="C2952" s="32"/>
      <c r="D2952" s="32"/>
      <c r="E2952"/>
      <c r="F2952"/>
      <c r="G2952" s="106"/>
      <c r="H2952"/>
      <c r="I2952"/>
    </row>
    <row r="2953" spans="1:9" ht="14.25">
      <c r="A2953"/>
      <c r="B2953"/>
      <c r="C2953" s="32"/>
      <c r="D2953" s="32"/>
      <c r="E2953"/>
      <c r="F2953"/>
      <c r="G2953" s="106"/>
      <c r="H2953"/>
      <c r="I2953"/>
    </row>
    <row r="2954" spans="1:9" ht="14.25">
      <c r="A2954"/>
      <c r="B2954"/>
      <c r="C2954" s="32"/>
      <c r="D2954" s="32"/>
      <c r="E2954"/>
      <c r="F2954"/>
      <c r="G2954" s="106"/>
      <c r="H2954"/>
      <c r="I2954"/>
    </row>
    <row r="2955" spans="1:9" ht="14.25">
      <c r="A2955"/>
      <c r="B2955"/>
      <c r="C2955" s="32"/>
      <c r="D2955" s="32"/>
      <c r="E2955"/>
      <c r="F2955"/>
      <c r="G2955" s="106"/>
      <c r="H2955"/>
      <c r="I2955"/>
    </row>
    <row r="2956" spans="1:9" ht="14.25">
      <c r="A2956"/>
      <c r="B2956"/>
      <c r="C2956" s="32"/>
      <c r="D2956" s="32"/>
      <c r="E2956"/>
      <c r="F2956"/>
      <c r="G2956" s="106"/>
      <c r="H2956"/>
      <c r="I2956"/>
    </row>
    <row r="2957" spans="1:9" ht="14.25">
      <c r="A2957"/>
      <c r="B2957"/>
      <c r="C2957" s="32"/>
      <c r="D2957" s="32"/>
      <c r="E2957"/>
      <c r="F2957"/>
      <c r="G2957" s="106"/>
      <c r="H2957"/>
      <c r="I2957"/>
    </row>
    <row r="2958" spans="1:9" ht="14.25">
      <c r="A2958"/>
      <c r="B2958"/>
      <c r="C2958" s="32"/>
      <c r="D2958" s="32"/>
      <c r="E2958"/>
      <c r="F2958"/>
      <c r="G2958" s="106"/>
      <c r="H2958"/>
      <c r="I2958"/>
    </row>
    <row r="2959" spans="1:9" ht="14.25">
      <c r="A2959"/>
      <c r="B2959"/>
      <c r="C2959" s="32"/>
      <c r="D2959" s="32"/>
      <c r="E2959"/>
      <c r="F2959"/>
      <c r="G2959" s="106"/>
      <c r="H2959"/>
      <c r="I2959"/>
    </row>
    <row r="2960" spans="1:9" ht="14.25">
      <c r="A2960"/>
      <c r="B2960"/>
      <c r="C2960" s="32"/>
      <c r="D2960" s="32"/>
      <c r="E2960"/>
      <c r="F2960"/>
      <c r="G2960" s="106"/>
      <c r="H2960"/>
      <c r="I2960"/>
    </row>
    <row r="2961" spans="1:9" ht="14.25">
      <c r="A2961"/>
      <c r="B2961"/>
      <c r="C2961" s="32"/>
      <c r="D2961" s="32"/>
      <c r="E2961"/>
      <c r="F2961"/>
      <c r="G2961" s="106"/>
      <c r="H2961"/>
      <c r="I2961"/>
    </row>
    <row r="2962" spans="1:9" ht="14.25">
      <c r="A2962"/>
      <c r="B2962"/>
      <c r="C2962" s="32"/>
      <c r="D2962" s="32"/>
      <c r="E2962"/>
      <c r="F2962"/>
      <c r="G2962" s="106"/>
      <c r="H2962"/>
      <c r="I2962"/>
    </row>
    <row r="2963" spans="1:9" ht="14.25">
      <c r="A2963"/>
      <c r="B2963"/>
      <c r="C2963" s="32"/>
      <c r="D2963" s="32"/>
      <c r="E2963"/>
      <c r="F2963"/>
      <c r="G2963" s="106"/>
      <c r="H2963"/>
      <c r="I2963"/>
    </row>
    <row r="2964" spans="1:9" ht="14.25">
      <c r="A2964"/>
      <c r="B2964"/>
      <c r="C2964" s="32"/>
      <c r="D2964" s="32"/>
      <c r="E2964"/>
      <c r="F2964"/>
      <c r="G2964" s="106"/>
      <c r="H2964"/>
      <c r="I2964"/>
    </row>
    <row r="2965" spans="1:9" ht="14.25">
      <c r="A2965"/>
      <c r="B2965"/>
      <c r="C2965" s="32"/>
      <c r="D2965" s="32"/>
      <c r="E2965"/>
      <c r="F2965"/>
      <c r="G2965" s="106"/>
      <c r="H2965"/>
      <c r="I2965"/>
    </row>
    <row r="2966" spans="1:9" ht="14.25">
      <c r="A2966"/>
      <c r="B2966"/>
      <c r="C2966" s="32"/>
      <c r="D2966" s="32"/>
      <c r="E2966"/>
      <c r="F2966"/>
      <c r="G2966" s="106"/>
      <c r="H2966"/>
      <c r="I2966"/>
    </row>
    <row r="2967" spans="1:9" ht="14.25">
      <c r="A2967"/>
      <c r="B2967"/>
      <c r="C2967" s="32"/>
      <c r="D2967" s="32"/>
      <c r="E2967"/>
      <c r="F2967"/>
      <c r="G2967" s="106"/>
      <c r="H2967"/>
      <c r="I2967"/>
    </row>
    <row r="2968" spans="1:9" ht="14.25">
      <c r="A2968"/>
      <c r="B2968"/>
      <c r="C2968" s="32"/>
      <c r="D2968" s="32"/>
      <c r="E2968"/>
      <c r="F2968"/>
      <c r="G2968" s="106"/>
      <c r="H2968"/>
      <c r="I2968"/>
    </row>
    <row r="2969" spans="1:9" ht="14.25">
      <c r="A2969"/>
      <c r="B2969"/>
      <c r="C2969" s="32"/>
      <c r="D2969" s="32"/>
      <c r="E2969"/>
      <c r="F2969"/>
      <c r="G2969" s="106"/>
      <c r="H2969"/>
      <c r="I2969"/>
    </row>
    <row r="2970" spans="1:9" ht="14.25">
      <c r="A2970"/>
      <c r="B2970"/>
      <c r="C2970" s="32"/>
      <c r="D2970" s="32"/>
      <c r="E2970"/>
      <c r="F2970"/>
      <c r="G2970" s="106"/>
      <c r="H2970"/>
      <c r="I2970"/>
    </row>
    <row r="2971" spans="1:9" ht="14.25">
      <c r="A2971"/>
      <c r="B2971"/>
      <c r="C2971" s="32"/>
      <c r="D2971" s="32"/>
      <c r="E2971"/>
      <c r="F2971"/>
      <c r="G2971" s="106"/>
      <c r="H2971"/>
      <c r="I2971"/>
    </row>
    <row r="2972" spans="1:9" ht="14.25">
      <c r="A2972"/>
      <c r="B2972"/>
      <c r="C2972" s="32"/>
      <c r="D2972" s="32"/>
      <c r="E2972"/>
      <c r="F2972"/>
      <c r="G2972" s="106"/>
      <c r="H2972"/>
      <c r="I2972"/>
    </row>
    <row r="2973" spans="1:9" ht="14.25">
      <c r="A2973"/>
      <c r="B2973"/>
      <c r="C2973" s="32"/>
      <c r="D2973" s="32"/>
      <c r="E2973"/>
      <c r="F2973"/>
      <c r="G2973" s="106"/>
      <c r="H2973"/>
      <c r="I2973"/>
    </row>
    <row r="2974" spans="1:9" ht="14.25">
      <c r="A2974"/>
      <c r="B2974"/>
      <c r="C2974" s="32"/>
      <c r="D2974" s="32"/>
      <c r="E2974"/>
      <c r="F2974"/>
      <c r="G2974" s="106"/>
      <c r="H2974"/>
      <c r="I2974"/>
    </row>
    <row r="2975" spans="1:9" ht="14.25">
      <c r="A2975"/>
      <c r="B2975"/>
      <c r="C2975" s="32"/>
      <c r="D2975" s="32"/>
      <c r="E2975"/>
      <c r="F2975"/>
      <c r="G2975" s="106"/>
      <c r="H2975"/>
      <c r="I2975"/>
    </row>
    <row r="2976" spans="1:9" ht="14.25">
      <c r="A2976"/>
      <c r="B2976"/>
      <c r="C2976" s="32"/>
      <c r="D2976" s="32"/>
      <c r="E2976"/>
      <c r="F2976"/>
      <c r="G2976" s="106"/>
      <c r="H2976"/>
      <c r="I2976"/>
    </row>
    <row r="2977" spans="1:9" ht="14.25">
      <c r="A2977"/>
      <c r="B2977"/>
      <c r="C2977" s="32"/>
      <c r="D2977" s="32"/>
      <c r="E2977"/>
      <c r="F2977"/>
      <c r="G2977" s="106"/>
      <c r="H2977"/>
      <c r="I2977"/>
    </row>
    <row r="2978" spans="1:9" ht="14.25">
      <c r="A2978"/>
      <c r="B2978"/>
      <c r="C2978" s="32"/>
      <c r="D2978" s="32"/>
      <c r="E2978"/>
      <c r="F2978"/>
      <c r="G2978" s="106"/>
      <c r="H2978"/>
      <c r="I2978"/>
    </row>
    <row r="2979" spans="1:9" ht="14.25">
      <c r="A2979"/>
      <c r="B2979"/>
      <c r="C2979" s="32"/>
      <c r="D2979" s="32"/>
      <c r="E2979"/>
      <c r="F2979"/>
      <c r="G2979" s="106"/>
      <c r="H2979"/>
      <c r="I2979"/>
    </row>
    <row r="2980" spans="1:9" ht="14.25">
      <c r="A2980"/>
      <c r="B2980"/>
      <c r="C2980" s="32"/>
      <c r="D2980" s="32"/>
      <c r="E2980"/>
      <c r="F2980"/>
      <c r="G2980" s="106"/>
      <c r="H2980"/>
      <c r="I2980"/>
    </row>
    <row r="2981" spans="1:9" ht="14.25">
      <c r="A2981"/>
      <c r="B2981"/>
      <c r="C2981" s="32"/>
      <c r="D2981" s="32"/>
      <c r="E2981"/>
      <c r="F2981"/>
      <c r="G2981" s="106"/>
      <c r="H2981"/>
      <c r="I2981"/>
    </row>
    <row r="2982" spans="1:9" ht="14.25">
      <c r="A2982"/>
      <c r="B2982"/>
      <c r="C2982" s="32"/>
      <c r="D2982" s="32"/>
      <c r="E2982"/>
      <c r="F2982"/>
      <c r="G2982" s="106"/>
      <c r="H2982"/>
      <c r="I2982"/>
    </row>
    <row r="2983" spans="1:9" ht="14.25">
      <c r="A2983"/>
      <c r="B2983"/>
      <c r="C2983" s="32"/>
      <c r="D2983" s="32"/>
      <c r="E2983"/>
      <c r="F2983"/>
      <c r="G2983" s="106"/>
      <c r="H2983"/>
      <c r="I2983"/>
    </row>
    <row r="2984" spans="1:9" ht="14.25">
      <c r="A2984"/>
      <c r="B2984"/>
      <c r="C2984" s="32"/>
      <c r="D2984" s="32"/>
      <c r="E2984"/>
      <c r="F2984"/>
      <c r="G2984" s="106"/>
      <c r="H2984"/>
      <c r="I2984"/>
    </row>
    <row r="2985" spans="1:9" ht="14.25">
      <c r="A2985"/>
      <c r="B2985"/>
      <c r="C2985" s="32"/>
      <c r="D2985" s="32"/>
      <c r="E2985"/>
      <c r="F2985"/>
      <c r="G2985" s="106"/>
      <c r="H2985"/>
      <c r="I2985"/>
    </row>
    <row r="2986" spans="1:9" ht="14.25">
      <c r="A2986"/>
      <c r="B2986"/>
      <c r="C2986" s="32"/>
      <c r="D2986" s="32"/>
      <c r="E2986"/>
      <c r="F2986"/>
      <c r="G2986" s="106"/>
      <c r="H2986"/>
      <c r="I2986"/>
    </row>
    <row r="2987" spans="1:9" ht="14.25">
      <c r="A2987"/>
      <c r="B2987"/>
      <c r="C2987" s="32"/>
      <c r="D2987" s="32"/>
      <c r="E2987"/>
      <c r="F2987"/>
      <c r="G2987" s="106"/>
      <c r="H2987"/>
      <c r="I2987"/>
    </row>
    <row r="2988" spans="1:9" ht="14.25">
      <c r="A2988"/>
      <c r="B2988"/>
      <c r="C2988" s="32"/>
      <c r="D2988" s="32"/>
      <c r="E2988"/>
      <c r="F2988"/>
      <c r="G2988" s="106"/>
      <c r="H2988"/>
      <c r="I2988"/>
    </row>
    <row r="2989" spans="1:9" ht="14.25">
      <c r="A2989"/>
      <c r="B2989"/>
      <c r="C2989" s="32"/>
      <c r="D2989" s="32"/>
      <c r="E2989"/>
      <c r="F2989"/>
      <c r="G2989" s="106"/>
      <c r="H2989"/>
      <c r="I2989"/>
    </row>
    <row r="2990" spans="1:9" ht="14.25">
      <c r="A2990"/>
      <c r="B2990"/>
      <c r="C2990" s="32"/>
      <c r="D2990" s="32"/>
      <c r="E2990"/>
      <c r="F2990"/>
      <c r="G2990" s="106"/>
      <c r="H2990"/>
      <c r="I2990"/>
    </row>
    <row r="2991" spans="1:9" ht="14.25">
      <c r="A2991"/>
      <c r="B2991"/>
      <c r="C2991" s="32"/>
      <c r="D2991" s="32"/>
      <c r="E2991"/>
      <c r="F2991"/>
      <c r="G2991" s="106"/>
      <c r="H2991"/>
      <c r="I2991"/>
    </row>
    <row r="2992" spans="1:9" ht="14.25">
      <c r="A2992"/>
      <c r="B2992"/>
      <c r="C2992" s="32"/>
      <c r="D2992" s="32"/>
      <c r="E2992"/>
      <c r="F2992"/>
      <c r="G2992" s="106"/>
      <c r="H2992"/>
      <c r="I2992"/>
    </row>
    <row r="2993" spans="1:9" ht="14.25">
      <c r="A2993"/>
      <c r="B2993"/>
      <c r="C2993" s="32"/>
      <c r="D2993" s="32"/>
      <c r="E2993"/>
      <c r="F2993"/>
      <c r="G2993" s="106"/>
      <c r="H2993"/>
      <c r="I2993"/>
    </row>
    <row r="2994" spans="1:9" ht="14.25">
      <c r="A2994"/>
      <c r="B2994"/>
      <c r="C2994" s="32"/>
      <c r="D2994" s="32"/>
      <c r="E2994"/>
      <c r="F2994"/>
      <c r="G2994" s="106"/>
      <c r="H2994"/>
      <c r="I2994"/>
    </row>
    <row r="2995" spans="1:9" ht="14.25">
      <c r="A2995"/>
      <c r="B2995"/>
      <c r="C2995" s="32"/>
      <c r="D2995" s="32"/>
      <c r="E2995"/>
      <c r="F2995"/>
      <c r="G2995" s="106"/>
      <c r="H2995"/>
      <c r="I2995"/>
    </row>
    <row r="2996" spans="1:9" ht="14.25">
      <c r="A2996"/>
      <c r="B2996"/>
      <c r="C2996" s="32"/>
      <c r="D2996" s="32"/>
      <c r="E2996"/>
      <c r="F2996"/>
      <c r="G2996" s="106"/>
      <c r="H2996"/>
      <c r="I2996"/>
    </row>
    <row r="2997" spans="1:9" ht="14.25">
      <c r="A2997"/>
      <c r="B2997"/>
      <c r="C2997" s="32"/>
      <c r="D2997" s="32"/>
      <c r="E2997"/>
      <c r="F2997"/>
      <c r="G2997" s="106"/>
      <c r="H2997"/>
      <c r="I2997"/>
    </row>
    <row r="2998" spans="1:9" ht="14.25">
      <c r="A2998"/>
      <c r="B2998"/>
      <c r="C2998" s="32"/>
      <c r="D2998" s="32"/>
      <c r="E2998"/>
      <c r="F2998"/>
      <c r="G2998" s="106"/>
      <c r="H2998"/>
      <c r="I2998"/>
    </row>
    <row r="2999" spans="1:9" ht="14.25">
      <c r="A2999"/>
      <c r="B2999"/>
      <c r="C2999" s="32"/>
      <c r="D2999" s="32"/>
      <c r="E2999"/>
      <c r="F2999"/>
      <c r="G2999" s="106"/>
      <c r="H2999"/>
      <c r="I2999"/>
    </row>
    <row r="3000" spans="1:9" ht="14.25">
      <c r="A3000"/>
      <c r="B3000"/>
      <c r="C3000" s="32"/>
      <c r="D3000" s="32"/>
      <c r="E3000"/>
      <c r="F3000"/>
      <c r="G3000" s="106"/>
      <c r="H3000"/>
      <c r="I3000"/>
    </row>
    <row r="3001" spans="1:9" ht="14.25">
      <c r="A3001"/>
      <c r="B3001"/>
      <c r="C3001" s="32"/>
      <c r="D3001" s="32"/>
      <c r="E3001"/>
      <c r="F3001"/>
      <c r="G3001" s="106"/>
      <c r="H3001"/>
      <c r="I3001"/>
    </row>
    <row r="3002" spans="1:9" ht="14.25">
      <c r="A3002"/>
      <c r="B3002"/>
      <c r="C3002" s="32"/>
      <c r="D3002" s="32"/>
      <c r="E3002"/>
      <c r="F3002"/>
      <c r="G3002" s="106"/>
      <c r="H3002"/>
      <c r="I3002"/>
    </row>
    <row r="3003" spans="1:9" ht="14.25">
      <c r="A3003"/>
      <c r="B3003"/>
      <c r="C3003" s="32"/>
      <c r="D3003" s="32"/>
      <c r="E3003"/>
      <c r="F3003"/>
      <c r="G3003" s="106"/>
      <c r="H3003"/>
      <c r="I3003"/>
    </row>
    <row r="3004" spans="1:9" ht="14.25">
      <c r="A3004"/>
      <c r="B3004"/>
      <c r="C3004" s="32"/>
      <c r="D3004" s="32"/>
      <c r="E3004"/>
      <c r="F3004"/>
      <c r="G3004" s="106"/>
      <c r="H3004"/>
      <c r="I3004"/>
    </row>
    <row r="3005" spans="1:9" ht="14.25">
      <c r="A3005"/>
      <c r="B3005"/>
      <c r="C3005" s="32"/>
      <c r="D3005" s="32"/>
      <c r="E3005"/>
      <c r="F3005"/>
      <c r="G3005" s="106"/>
      <c r="H3005"/>
      <c r="I3005"/>
    </row>
    <row r="3006" spans="1:9" ht="14.25">
      <c r="A3006"/>
      <c r="B3006"/>
      <c r="C3006" s="32"/>
      <c r="D3006" s="32"/>
      <c r="E3006"/>
      <c r="F3006"/>
      <c r="G3006" s="106"/>
      <c r="H3006"/>
      <c r="I3006"/>
    </row>
    <row r="3007" spans="1:9" ht="14.25">
      <c r="A3007"/>
      <c r="B3007"/>
      <c r="C3007" s="32"/>
      <c r="D3007" s="32"/>
      <c r="E3007"/>
      <c r="F3007"/>
      <c r="G3007" s="106"/>
      <c r="H3007"/>
      <c r="I3007"/>
    </row>
    <row r="3008" spans="1:9" ht="14.25">
      <c r="A3008"/>
      <c r="B3008"/>
      <c r="C3008" s="32"/>
      <c r="D3008" s="32"/>
      <c r="E3008"/>
      <c r="F3008"/>
      <c r="G3008" s="106"/>
      <c r="H3008"/>
      <c r="I3008"/>
    </row>
    <row r="3009" spans="1:9" ht="14.25">
      <c r="A3009"/>
      <c r="B3009"/>
      <c r="C3009" s="32"/>
      <c r="D3009" s="32"/>
      <c r="E3009"/>
      <c r="F3009"/>
      <c r="G3009" s="106"/>
      <c r="H3009"/>
      <c r="I3009"/>
    </row>
    <row r="3010" spans="1:9" ht="14.25">
      <c r="A3010"/>
      <c r="B3010"/>
      <c r="C3010" s="32"/>
      <c r="D3010" s="32"/>
      <c r="E3010"/>
      <c r="F3010"/>
      <c r="G3010" s="106"/>
      <c r="H3010"/>
      <c r="I3010"/>
    </row>
    <row r="3011" spans="1:9" ht="14.25">
      <c r="A3011"/>
      <c r="B3011"/>
      <c r="C3011" s="32"/>
      <c r="D3011" s="32"/>
      <c r="E3011"/>
      <c r="F3011"/>
      <c r="G3011" s="106"/>
      <c r="H3011"/>
      <c r="I3011"/>
    </row>
    <row r="3012" spans="1:9" ht="14.25">
      <c r="A3012"/>
      <c r="B3012"/>
      <c r="C3012" s="32"/>
      <c r="D3012" s="32"/>
      <c r="E3012"/>
      <c r="F3012"/>
      <c r="G3012" s="106"/>
      <c r="H3012"/>
      <c r="I3012"/>
    </row>
    <row r="3013" spans="1:9" ht="14.25">
      <c r="A3013"/>
      <c r="B3013"/>
      <c r="C3013" s="32"/>
      <c r="D3013" s="32"/>
      <c r="E3013"/>
      <c r="F3013"/>
      <c r="G3013" s="106"/>
      <c r="H3013"/>
      <c r="I3013"/>
    </row>
    <row r="3014" spans="1:9" ht="14.25">
      <c r="A3014"/>
      <c r="B3014"/>
      <c r="C3014" s="32"/>
      <c r="D3014" s="32"/>
      <c r="E3014"/>
      <c r="F3014"/>
      <c r="G3014" s="106"/>
      <c r="H3014"/>
      <c r="I3014"/>
    </row>
    <row r="3015" spans="1:9" ht="14.25">
      <c r="A3015"/>
      <c r="B3015"/>
      <c r="C3015" s="32"/>
      <c r="D3015" s="32"/>
      <c r="E3015"/>
      <c r="F3015"/>
      <c r="G3015" s="106"/>
      <c r="H3015"/>
      <c r="I3015"/>
    </row>
    <row r="3016" spans="1:9" ht="14.25">
      <c r="A3016"/>
      <c r="B3016"/>
      <c r="C3016" s="32"/>
      <c r="D3016" s="32"/>
      <c r="E3016"/>
      <c r="F3016"/>
      <c r="G3016" s="106"/>
      <c r="H3016"/>
      <c r="I3016"/>
    </row>
    <row r="3017" spans="1:9" ht="14.25">
      <c r="A3017"/>
      <c r="B3017"/>
      <c r="C3017" s="32"/>
      <c r="D3017" s="32"/>
      <c r="E3017"/>
      <c r="F3017"/>
      <c r="G3017" s="106"/>
      <c r="H3017"/>
      <c r="I3017"/>
    </row>
    <row r="3018" spans="1:9" ht="14.25">
      <c r="A3018"/>
      <c r="B3018"/>
      <c r="C3018" s="32"/>
      <c r="D3018" s="32"/>
      <c r="E3018"/>
      <c r="F3018"/>
      <c r="G3018" s="106"/>
      <c r="H3018"/>
      <c r="I3018"/>
    </row>
    <row r="3019" spans="1:9" ht="14.25">
      <c r="A3019"/>
      <c r="B3019"/>
      <c r="C3019" s="32"/>
      <c r="D3019" s="32"/>
      <c r="E3019"/>
      <c r="F3019"/>
      <c r="G3019" s="106"/>
      <c r="H3019"/>
      <c r="I3019"/>
    </row>
    <row r="3020" spans="1:9" ht="14.25">
      <c r="A3020"/>
      <c r="B3020"/>
      <c r="C3020" s="32"/>
      <c r="D3020" s="32"/>
      <c r="E3020"/>
      <c r="F3020"/>
      <c r="G3020" s="106"/>
      <c r="H3020"/>
      <c r="I3020"/>
    </row>
    <row r="3021" spans="1:9" ht="14.25">
      <c r="A3021"/>
      <c r="B3021"/>
      <c r="C3021" s="32"/>
      <c r="D3021" s="32"/>
      <c r="E3021"/>
      <c r="F3021"/>
      <c r="G3021" s="106"/>
      <c r="H3021"/>
      <c r="I3021"/>
    </row>
    <row r="3022" spans="1:9" ht="14.25">
      <c r="A3022"/>
      <c r="B3022"/>
      <c r="C3022" s="32"/>
      <c r="D3022" s="32"/>
      <c r="E3022"/>
      <c r="F3022"/>
      <c r="G3022" s="106"/>
      <c r="H3022"/>
      <c r="I3022"/>
    </row>
    <row r="3023" spans="1:9" ht="14.25">
      <c r="A3023"/>
      <c r="B3023"/>
      <c r="C3023" s="32"/>
      <c r="D3023" s="32"/>
      <c r="E3023"/>
      <c r="F3023"/>
      <c r="G3023" s="106"/>
      <c r="H3023"/>
      <c r="I3023"/>
    </row>
    <row r="3024" spans="1:9" ht="14.25">
      <c r="A3024"/>
      <c r="B3024"/>
      <c r="C3024" s="32"/>
      <c r="D3024" s="32"/>
      <c r="E3024"/>
      <c r="F3024"/>
      <c r="G3024" s="106"/>
      <c r="H3024"/>
      <c r="I3024"/>
    </row>
    <row r="3025" spans="1:9" ht="14.25">
      <c r="A3025"/>
      <c r="B3025"/>
      <c r="C3025" s="32"/>
      <c r="D3025" s="32"/>
      <c r="E3025"/>
      <c r="F3025"/>
      <c r="G3025" s="106"/>
      <c r="H3025"/>
      <c r="I3025"/>
    </row>
    <row r="3026" spans="1:9" ht="14.25">
      <c r="A3026"/>
      <c r="B3026"/>
      <c r="C3026" s="32"/>
      <c r="D3026" s="32"/>
      <c r="E3026"/>
      <c r="F3026"/>
      <c r="G3026" s="106"/>
      <c r="H3026"/>
      <c r="I3026"/>
    </row>
    <row r="3027" spans="1:9" ht="14.25">
      <c r="A3027"/>
      <c r="B3027"/>
      <c r="C3027" s="32"/>
      <c r="D3027" s="32"/>
      <c r="E3027"/>
      <c r="F3027"/>
      <c r="G3027" s="106"/>
      <c r="H3027"/>
      <c r="I3027"/>
    </row>
    <row r="3028" spans="1:9" ht="14.25">
      <c r="A3028"/>
      <c r="B3028"/>
      <c r="C3028" s="32"/>
      <c r="D3028" s="32"/>
      <c r="E3028"/>
      <c r="F3028"/>
      <c r="G3028" s="106"/>
      <c r="H3028"/>
      <c r="I3028"/>
    </row>
    <row r="3029" spans="1:9" ht="14.25">
      <c r="A3029"/>
      <c r="B3029"/>
      <c r="C3029" s="32"/>
      <c r="D3029" s="32"/>
      <c r="E3029"/>
      <c r="F3029"/>
      <c r="G3029" s="106"/>
      <c r="H3029"/>
      <c r="I3029"/>
    </row>
    <row r="3030" spans="1:9" ht="14.25">
      <c r="A3030"/>
      <c r="B3030"/>
      <c r="C3030" s="32"/>
      <c r="D3030" s="32"/>
      <c r="E3030"/>
      <c r="F3030"/>
      <c r="G3030" s="106"/>
      <c r="H3030"/>
      <c r="I3030"/>
    </row>
    <row r="3031" spans="1:9" ht="14.25">
      <c r="A3031"/>
      <c r="B3031"/>
      <c r="C3031" s="32"/>
      <c r="D3031" s="32"/>
      <c r="E3031"/>
      <c r="F3031"/>
      <c r="G3031" s="106"/>
      <c r="H3031"/>
      <c r="I3031"/>
    </row>
    <row r="3032" spans="1:9" ht="14.25">
      <c r="A3032"/>
      <c r="B3032"/>
      <c r="C3032" s="32"/>
      <c r="D3032" s="32"/>
      <c r="E3032"/>
      <c r="F3032"/>
      <c r="G3032" s="106"/>
      <c r="H3032"/>
      <c r="I3032"/>
    </row>
    <row r="3033" spans="1:9" ht="14.25">
      <c r="A3033"/>
      <c r="B3033"/>
      <c r="C3033" s="32"/>
      <c r="D3033" s="32"/>
      <c r="E3033"/>
      <c r="F3033"/>
      <c r="G3033" s="106"/>
      <c r="H3033"/>
      <c r="I3033"/>
    </row>
    <row r="3034" spans="1:9" ht="14.25">
      <c r="A3034"/>
      <c r="B3034"/>
      <c r="C3034" s="32"/>
      <c r="D3034" s="32"/>
      <c r="E3034"/>
      <c r="F3034"/>
      <c r="G3034" s="106"/>
      <c r="H3034"/>
      <c r="I3034"/>
    </row>
    <row r="3035" spans="1:9" ht="14.25">
      <c r="A3035"/>
      <c r="B3035"/>
      <c r="C3035" s="32"/>
      <c r="D3035" s="32"/>
      <c r="E3035"/>
      <c r="F3035"/>
      <c r="G3035" s="106"/>
      <c r="H3035"/>
      <c r="I3035"/>
    </row>
    <row r="3036" spans="1:9" ht="14.25">
      <c r="A3036"/>
      <c r="B3036"/>
      <c r="C3036" s="32"/>
      <c r="D3036" s="32"/>
      <c r="E3036"/>
      <c r="F3036"/>
      <c r="G3036" s="106"/>
      <c r="H3036"/>
      <c r="I3036"/>
    </row>
    <row r="3037" spans="1:9" ht="14.25">
      <c r="A3037"/>
      <c r="B3037"/>
      <c r="C3037" s="32"/>
      <c r="D3037" s="32"/>
      <c r="E3037"/>
      <c r="F3037"/>
      <c r="G3037" s="106"/>
      <c r="H3037"/>
      <c r="I3037"/>
    </row>
    <row r="3038" spans="1:9" ht="14.25">
      <c r="A3038"/>
      <c r="B3038"/>
      <c r="C3038" s="32"/>
      <c r="D3038" s="32"/>
      <c r="E3038"/>
      <c r="F3038"/>
      <c r="G3038" s="106"/>
      <c r="H3038"/>
      <c r="I3038"/>
    </row>
    <row r="3039" spans="1:9" ht="14.25">
      <c r="A3039"/>
      <c r="B3039"/>
      <c r="C3039" s="32"/>
      <c r="D3039" s="32"/>
      <c r="E3039"/>
      <c r="F3039"/>
      <c r="G3039" s="106"/>
      <c r="H3039"/>
      <c r="I3039"/>
    </row>
    <row r="3040" spans="1:9" ht="14.25">
      <c r="A3040"/>
      <c r="B3040"/>
      <c r="C3040" s="32"/>
      <c r="D3040" s="32"/>
      <c r="E3040"/>
      <c r="F3040"/>
      <c r="G3040" s="106"/>
      <c r="H3040"/>
      <c r="I3040"/>
    </row>
    <row r="3041" spans="1:9" ht="14.25">
      <c r="A3041"/>
      <c r="B3041"/>
      <c r="C3041" s="32"/>
      <c r="D3041" s="32"/>
      <c r="E3041"/>
      <c r="F3041"/>
      <c r="G3041" s="106"/>
      <c r="H3041"/>
      <c r="I3041"/>
    </row>
    <row r="3042" spans="1:9" ht="14.25">
      <c r="A3042"/>
      <c r="B3042"/>
      <c r="C3042" s="32"/>
      <c r="D3042" s="32"/>
      <c r="E3042"/>
      <c r="F3042"/>
      <c r="G3042" s="106"/>
      <c r="H3042"/>
      <c r="I3042"/>
    </row>
    <row r="3043" spans="1:9" ht="14.25">
      <c r="A3043"/>
      <c r="B3043"/>
      <c r="C3043" s="32"/>
      <c r="D3043" s="32"/>
      <c r="E3043"/>
      <c r="F3043"/>
      <c r="G3043" s="106"/>
      <c r="H3043"/>
      <c r="I3043"/>
    </row>
    <row r="3044" spans="1:9" ht="14.25">
      <c r="A3044"/>
      <c r="B3044"/>
      <c r="C3044" s="32"/>
      <c r="D3044" s="32"/>
      <c r="E3044"/>
      <c r="F3044"/>
      <c r="G3044" s="106"/>
      <c r="H3044"/>
      <c r="I3044"/>
    </row>
    <row r="3045" spans="1:9" ht="14.25">
      <c r="A3045"/>
      <c r="B3045"/>
      <c r="C3045" s="32"/>
      <c r="D3045" s="32"/>
      <c r="E3045"/>
      <c r="F3045"/>
      <c r="G3045" s="106"/>
      <c r="H3045"/>
      <c r="I3045"/>
    </row>
    <row r="3046" spans="1:9" ht="14.25">
      <c r="A3046"/>
      <c r="B3046"/>
      <c r="C3046" s="32"/>
      <c r="D3046" s="32"/>
      <c r="E3046"/>
      <c r="F3046"/>
      <c r="G3046" s="106"/>
      <c r="H3046"/>
      <c r="I3046"/>
    </row>
    <row r="3047" spans="1:9" ht="14.25">
      <c r="A3047"/>
      <c r="B3047"/>
      <c r="C3047" s="32"/>
      <c r="D3047" s="32"/>
      <c r="E3047"/>
      <c r="F3047"/>
      <c r="G3047" s="106"/>
      <c r="H3047"/>
      <c r="I3047"/>
    </row>
    <row r="3048" spans="1:9" ht="14.25">
      <c r="A3048"/>
      <c r="B3048"/>
      <c r="C3048" s="32"/>
      <c r="D3048" s="32"/>
      <c r="E3048"/>
      <c r="F3048"/>
      <c r="G3048" s="106"/>
      <c r="H3048"/>
      <c r="I3048"/>
    </row>
    <row r="3049" spans="1:9" ht="14.25">
      <c r="A3049"/>
      <c r="B3049"/>
      <c r="C3049" s="32"/>
      <c r="D3049" s="32"/>
      <c r="E3049"/>
      <c r="F3049"/>
      <c r="G3049" s="106"/>
      <c r="H3049"/>
      <c r="I3049"/>
    </row>
    <row r="3050" spans="1:9" ht="14.25">
      <c r="A3050"/>
      <c r="B3050"/>
      <c r="C3050" s="32"/>
      <c r="D3050" s="32"/>
      <c r="E3050"/>
      <c r="F3050"/>
      <c r="G3050" s="106"/>
      <c r="H3050"/>
      <c r="I3050"/>
    </row>
    <row r="3051" spans="1:9" ht="14.25">
      <c r="A3051"/>
      <c r="B3051"/>
      <c r="C3051" s="32"/>
      <c r="D3051" s="32"/>
      <c r="E3051"/>
      <c r="F3051"/>
      <c r="G3051" s="106"/>
      <c r="H3051"/>
      <c r="I3051"/>
    </row>
    <row r="3052" spans="1:9" ht="14.25">
      <c r="A3052"/>
      <c r="B3052"/>
      <c r="C3052" s="32"/>
      <c r="D3052" s="32"/>
      <c r="E3052"/>
      <c r="F3052"/>
      <c r="G3052" s="106"/>
      <c r="H3052"/>
      <c r="I3052"/>
    </row>
    <row r="3053" spans="1:9" ht="14.25">
      <c r="A3053"/>
      <c r="B3053"/>
      <c r="C3053" s="32"/>
      <c r="D3053" s="32"/>
      <c r="E3053"/>
      <c r="F3053"/>
      <c r="G3053" s="106"/>
      <c r="H3053"/>
      <c r="I3053"/>
    </row>
    <row r="3054" spans="1:9" ht="14.25">
      <c r="A3054"/>
      <c r="B3054"/>
      <c r="C3054" s="32"/>
      <c r="D3054" s="32"/>
      <c r="E3054"/>
      <c r="F3054"/>
      <c r="G3054" s="106"/>
      <c r="H3054"/>
      <c r="I3054"/>
    </row>
    <row r="3055" spans="1:9" ht="14.25">
      <c r="A3055"/>
      <c r="B3055"/>
      <c r="C3055" s="32"/>
      <c r="D3055" s="32"/>
      <c r="E3055"/>
      <c r="F3055"/>
      <c r="G3055" s="106"/>
      <c r="H3055"/>
      <c r="I3055"/>
    </row>
    <row r="3056" spans="1:9" ht="14.25">
      <c r="A3056"/>
      <c r="B3056"/>
      <c r="C3056" s="32"/>
      <c r="D3056" s="32"/>
      <c r="E3056"/>
      <c r="F3056"/>
      <c r="G3056" s="106"/>
      <c r="H3056"/>
      <c r="I3056"/>
    </row>
    <row r="3057" spans="1:9" ht="14.25">
      <c r="A3057"/>
      <c r="B3057"/>
      <c r="C3057" s="32"/>
      <c r="D3057" s="32"/>
      <c r="E3057"/>
      <c r="F3057"/>
      <c r="G3057" s="106"/>
      <c r="H3057"/>
      <c r="I3057"/>
    </row>
    <row r="3058" spans="1:9" ht="14.25">
      <c r="A3058"/>
      <c r="B3058"/>
      <c r="C3058" s="32"/>
      <c r="D3058" s="32"/>
      <c r="E3058"/>
      <c r="F3058"/>
      <c r="G3058" s="106"/>
      <c r="H3058"/>
      <c r="I3058"/>
    </row>
    <row r="3059" spans="1:9" ht="14.25">
      <c r="A3059"/>
      <c r="B3059"/>
      <c r="C3059" s="32"/>
      <c r="D3059" s="32"/>
      <c r="E3059"/>
      <c r="F3059"/>
      <c r="G3059" s="106"/>
      <c r="H3059"/>
      <c r="I3059"/>
    </row>
    <row r="3060" spans="1:9" ht="14.25">
      <c r="A3060"/>
      <c r="B3060"/>
      <c r="C3060" s="32"/>
      <c r="D3060" s="32"/>
      <c r="E3060"/>
      <c r="F3060"/>
      <c r="G3060" s="106"/>
      <c r="H3060"/>
      <c r="I3060"/>
    </row>
    <row r="3061" spans="1:9" ht="14.25">
      <c r="A3061"/>
      <c r="B3061"/>
      <c r="C3061" s="32"/>
      <c r="D3061" s="32"/>
      <c r="E3061"/>
      <c r="F3061"/>
      <c r="G3061" s="106"/>
      <c r="H3061"/>
      <c r="I3061"/>
    </row>
    <row r="3062" spans="1:9" ht="14.25">
      <c r="A3062"/>
      <c r="B3062"/>
      <c r="C3062" s="32"/>
      <c r="D3062" s="32"/>
      <c r="E3062"/>
      <c r="F3062"/>
      <c r="G3062" s="106"/>
      <c r="H3062"/>
      <c r="I3062"/>
    </row>
    <row r="3063" spans="1:9" ht="14.25">
      <c r="A3063"/>
      <c r="B3063"/>
      <c r="C3063" s="32"/>
      <c r="D3063" s="32"/>
      <c r="E3063"/>
      <c r="F3063"/>
      <c r="G3063" s="106"/>
      <c r="H3063"/>
      <c r="I3063"/>
    </row>
    <row r="3064" spans="1:9" ht="14.25">
      <c r="A3064"/>
      <c r="B3064"/>
      <c r="C3064" s="32"/>
      <c r="D3064" s="32"/>
      <c r="E3064"/>
      <c r="F3064"/>
      <c r="G3064" s="106"/>
      <c r="H3064"/>
      <c r="I3064"/>
    </row>
    <row r="3065" spans="1:9" ht="14.25">
      <c r="A3065"/>
      <c r="B3065"/>
      <c r="C3065" s="32"/>
      <c r="D3065" s="32"/>
      <c r="E3065"/>
      <c r="F3065"/>
      <c r="G3065" s="106"/>
      <c r="H3065"/>
      <c r="I3065"/>
    </row>
    <row r="3066" spans="1:9" ht="14.25">
      <c r="A3066"/>
      <c r="B3066"/>
      <c r="C3066" s="32"/>
      <c r="D3066" s="32"/>
      <c r="E3066"/>
      <c r="F3066"/>
      <c r="G3066" s="106"/>
      <c r="H3066"/>
      <c r="I3066"/>
    </row>
    <row r="3067" spans="1:9" ht="14.25">
      <c r="A3067"/>
      <c r="B3067"/>
      <c r="C3067" s="32"/>
      <c r="D3067" s="32"/>
      <c r="E3067"/>
      <c r="F3067"/>
      <c r="G3067" s="106"/>
      <c r="H3067"/>
      <c r="I3067"/>
    </row>
    <row r="3068" spans="1:9" ht="14.25">
      <c r="A3068"/>
      <c r="B3068"/>
      <c r="C3068" s="32"/>
      <c r="D3068" s="32"/>
      <c r="E3068"/>
      <c r="F3068"/>
      <c r="G3068" s="106"/>
      <c r="H3068"/>
      <c r="I3068"/>
    </row>
    <row r="3069" spans="1:9" ht="14.25">
      <c r="A3069"/>
      <c r="B3069"/>
      <c r="C3069" s="32"/>
      <c r="D3069" s="32"/>
      <c r="E3069"/>
      <c r="F3069"/>
      <c r="G3069" s="106"/>
      <c r="H3069"/>
      <c r="I3069"/>
    </row>
    <row r="3070" spans="1:9" ht="14.25">
      <c r="A3070"/>
      <c r="B3070"/>
      <c r="C3070" s="32"/>
      <c r="D3070" s="32"/>
      <c r="E3070"/>
      <c r="F3070"/>
      <c r="G3070" s="106"/>
      <c r="H3070"/>
      <c r="I3070"/>
    </row>
    <row r="3071" spans="1:9" ht="14.25">
      <c r="A3071"/>
      <c r="B3071"/>
      <c r="C3071" s="32"/>
      <c r="D3071" s="32"/>
      <c r="E3071"/>
      <c r="F3071"/>
      <c r="G3071" s="106"/>
      <c r="H3071"/>
      <c r="I3071"/>
    </row>
    <row r="3072" spans="1:9" ht="14.25">
      <c r="A3072"/>
      <c r="B3072"/>
      <c r="C3072" s="32"/>
      <c r="D3072" s="32"/>
      <c r="E3072"/>
      <c r="F3072"/>
      <c r="G3072" s="106"/>
      <c r="H3072"/>
      <c r="I3072"/>
    </row>
    <row r="3073" spans="1:9" ht="14.25">
      <c r="A3073"/>
      <c r="B3073"/>
      <c r="C3073" s="32"/>
      <c r="D3073" s="32"/>
      <c r="E3073"/>
      <c r="F3073"/>
      <c r="G3073" s="106"/>
      <c r="H3073"/>
      <c r="I3073"/>
    </row>
    <row r="3074" spans="1:9" ht="14.25">
      <c r="A3074"/>
      <c r="B3074"/>
      <c r="C3074" s="32"/>
      <c r="D3074" s="32"/>
      <c r="E3074"/>
      <c r="F3074"/>
      <c r="G3074" s="106"/>
      <c r="H3074"/>
      <c r="I3074"/>
    </row>
    <row r="3075" spans="1:9" ht="14.25">
      <c r="A3075"/>
      <c r="B3075"/>
      <c r="C3075" s="32"/>
      <c r="D3075" s="32"/>
      <c r="E3075"/>
      <c r="F3075"/>
      <c r="G3075" s="106"/>
      <c r="H3075"/>
      <c r="I3075"/>
    </row>
    <row r="3076" spans="1:9" ht="14.25">
      <c r="A3076"/>
      <c r="B3076"/>
      <c r="C3076" s="32"/>
      <c r="D3076" s="32"/>
      <c r="E3076"/>
      <c r="F3076"/>
      <c r="G3076" s="106"/>
      <c r="H3076"/>
      <c r="I3076"/>
    </row>
    <row r="3077" spans="1:9" ht="14.25">
      <c r="A3077"/>
      <c r="B3077"/>
      <c r="C3077" s="32"/>
      <c r="D3077" s="32"/>
      <c r="E3077"/>
      <c r="F3077"/>
      <c r="G3077" s="106"/>
      <c r="H3077"/>
      <c r="I3077"/>
    </row>
    <row r="3078" spans="1:9" ht="14.25">
      <c r="A3078"/>
      <c r="B3078"/>
      <c r="C3078" s="32"/>
      <c r="D3078" s="32"/>
      <c r="E3078"/>
      <c r="F3078"/>
      <c r="G3078" s="106"/>
      <c r="H3078"/>
      <c r="I3078"/>
    </row>
    <row r="3079" spans="1:9" ht="14.25">
      <c r="A3079"/>
      <c r="B3079"/>
      <c r="C3079" s="32"/>
      <c r="D3079" s="32"/>
      <c r="E3079"/>
      <c r="F3079"/>
      <c r="G3079" s="106"/>
      <c r="H3079"/>
      <c r="I3079"/>
    </row>
    <row r="3080" spans="1:9" ht="14.25">
      <c r="A3080"/>
      <c r="B3080"/>
      <c r="C3080" s="32"/>
      <c r="D3080" s="32"/>
      <c r="E3080"/>
      <c r="F3080"/>
      <c r="G3080" s="106"/>
      <c r="H3080"/>
      <c r="I3080"/>
    </row>
    <row r="3081" spans="1:9" ht="14.25">
      <c r="A3081"/>
      <c r="B3081"/>
      <c r="C3081" s="32"/>
      <c r="D3081" s="32"/>
      <c r="E3081"/>
      <c r="F3081"/>
      <c r="G3081" s="106"/>
      <c r="H3081"/>
      <c r="I3081"/>
    </row>
    <row r="3082" spans="1:9" ht="14.25">
      <c r="A3082"/>
      <c r="B3082"/>
      <c r="C3082" s="32"/>
      <c r="D3082" s="32"/>
      <c r="E3082"/>
      <c r="F3082"/>
      <c r="G3082" s="106"/>
      <c r="H3082"/>
      <c r="I3082"/>
    </row>
    <row r="3083" spans="1:9" ht="14.25">
      <c r="A3083"/>
      <c r="B3083"/>
      <c r="C3083" s="32"/>
      <c r="D3083" s="32"/>
      <c r="E3083"/>
      <c r="F3083"/>
      <c r="G3083" s="106"/>
      <c r="H3083"/>
      <c r="I3083"/>
    </row>
    <row r="3084" spans="1:9" ht="14.25">
      <c r="A3084"/>
      <c r="B3084"/>
      <c r="C3084" s="32"/>
      <c r="D3084" s="32"/>
      <c r="E3084"/>
      <c r="F3084"/>
      <c r="G3084" s="106"/>
      <c r="H3084"/>
      <c r="I3084"/>
    </row>
    <row r="3085" spans="1:9" ht="14.25">
      <c r="A3085"/>
      <c r="B3085"/>
      <c r="C3085" s="32"/>
      <c r="D3085" s="32"/>
      <c r="E3085"/>
      <c r="F3085"/>
      <c r="G3085" s="106"/>
      <c r="H3085"/>
      <c r="I3085"/>
    </row>
    <row r="3086" spans="1:9" ht="14.25">
      <c r="A3086"/>
      <c r="B3086"/>
      <c r="C3086" s="32"/>
      <c r="D3086" s="32"/>
      <c r="E3086"/>
      <c r="F3086"/>
      <c r="G3086" s="106"/>
      <c r="H3086"/>
      <c r="I3086"/>
    </row>
    <row r="3087" spans="1:9" ht="14.25">
      <c r="A3087"/>
      <c r="B3087"/>
      <c r="C3087" s="32"/>
      <c r="D3087" s="32"/>
      <c r="E3087"/>
      <c r="F3087"/>
      <c r="G3087" s="106"/>
      <c r="H3087"/>
      <c r="I3087"/>
    </row>
    <row r="3088" spans="1:9" ht="14.25">
      <c r="A3088"/>
      <c r="B3088"/>
      <c r="C3088" s="32"/>
      <c r="D3088" s="32"/>
      <c r="E3088"/>
      <c r="F3088"/>
      <c r="G3088" s="106"/>
      <c r="H3088"/>
      <c r="I3088"/>
    </row>
    <row r="3089" spans="1:9" ht="14.25">
      <c r="A3089"/>
      <c r="B3089"/>
      <c r="C3089" s="32"/>
      <c r="D3089" s="32"/>
      <c r="E3089"/>
      <c r="F3089"/>
      <c r="G3089" s="106"/>
      <c r="H3089"/>
      <c r="I3089"/>
    </row>
    <row r="3090" spans="1:9" ht="14.25">
      <c r="A3090"/>
      <c r="B3090"/>
      <c r="C3090" s="32"/>
      <c r="D3090" s="32"/>
      <c r="E3090"/>
      <c r="F3090"/>
      <c r="G3090" s="106"/>
      <c r="H3090"/>
      <c r="I3090"/>
    </row>
    <row r="3091" spans="1:9" ht="14.25">
      <c r="A3091"/>
      <c r="B3091"/>
      <c r="C3091" s="32"/>
      <c r="D3091" s="32"/>
      <c r="E3091"/>
      <c r="F3091"/>
      <c r="G3091" s="106"/>
      <c r="H3091"/>
      <c r="I3091"/>
    </row>
    <row r="3092" spans="1:9" ht="14.25">
      <c r="A3092"/>
      <c r="B3092"/>
      <c r="C3092" s="32"/>
      <c r="D3092" s="32"/>
      <c r="E3092"/>
      <c r="F3092"/>
      <c r="G3092" s="106"/>
      <c r="H3092"/>
      <c r="I3092"/>
    </row>
    <row r="3093" spans="1:9" ht="14.25">
      <c r="A3093"/>
      <c r="B3093"/>
      <c r="C3093" s="32"/>
      <c r="D3093" s="32"/>
      <c r="E3093"/>
      <c r="F3093"/>
      <c r="G3093" s="106"/>
      <c r="H3093"/>
      <c r="I3093"/>
    </row>
    <row r="3094" spans="1:9" ht="14.25">
      <c r="A3094"/>
      <c r="B3094"/>
      <c r="C3094" s="32"/>
      <c r="D3094" s="32"/>
      <c r="E3094"/>
      <c r="F3094"/>
      <c r="G3094" s="106"/>
      <c r="H3094"/>
      <c r="I3094"/>
    </row>
    <row r="3095" spans="1:9" ht="14.25">
      <c r="A3095"/>
      <c r="B3095"/>
      <c r="C3095" s="32"/>
      <c r="D3095" s="32"/>
      <c r="E3095"/>
      <c r="F3095"/>
      <c r="G3095" s="106"/>
      <c r="H3095"/>
      <c r="I3095"/>
    </row>
    <row r="3096" spans="1:9" ht="14.25">
      <c r="A3096"/>
      <c r="B3096"/>
      <c r="C3096" s="32"/>
      <c r="D3096" s="32"/>
      <c r="E3096"/>
      <c r="F3096"/>
      <c r="G3096" s="106"/>
      <c r="H3096"/>
      <c r="I3096"/>
    </row>
    <row r="3097" spans="1:9" ht="14.25">
      <c r="A3097"/>
      <c r="B3097"/>
      <c r="C3097" s="32"/>
      <c r="D3097" s="32"/>
      <c r="E3097"/>
      <c r="F3097"/>
      <c r="G3097" s="106"/>
      <c r="H3097"/>
      <c r="I3097"/>
    </row>
    <row r="3098" spans="1:9" ht="14.25">
      <c r="A3098"/>
      <c r="B3098"/>
      <c r="C3098" s="32"/>
      <c r="D3098" s="32"/>
      <c r="E3098"/>
      <c r="F3098"/>
      <c r="G3098" s="106"/>
      <c r="H3098"/>
      <c r="I3098"/>
    </row>
    <row r="3099" spans="1:9" ht="14.25">
      <c r="A3099"/>
      <c r="B3099"/>
      <c r="C3099" s="32"/>
      <c r="D3099" s="32"/>
      <c r="E3099"/>
      <c r="F3099"/>
      <c r="G3099" s="106"/>
      <c r="H3099"/>
      <c r="I3099"/>
    </row>
    <row r="3100" spans="1:9" ht="14.25">
      <c r="A3100"/>
      <c r="B3100"/>
      <c r="C3100" s="32"/>
      <c r="D3100" s="32"/>
      <c r="E3100"/>
      <c r="F3100"/>
      <c r="G3100" s="106"/>
      <c r="H3100"/>
      <c r="I3100"/>
    </row>
    <row r="3101" spans="1:9" ht="14.25">
      <c r="A3101"/>
      <c r="B3101"/>
      <c r="C3101" s="32"/>
      <c r="D3101" s="32"/>
      <c r="E3101"/>
      <c r="F3101"/>
      <c r="G3101" s="106"/>
      <c r="H3101"/>
      <c r="I3101"/>
    </row>
    <row r="3102" spans="1:9" ht="14.25">
      <c r="A3102"/>
      <c r="B3102"/>
      <c r="C3102" s="32"/>
      <c r="D3102" s="32"/>
      <c r="E3102"/>
      <c r="F3102"/>
      <c r="G3102" s="106"/>
      <c r="H3102"/>
      <c r="I3102"/>
    </row>
    <row r="3103" spans="1:9" ht="14.25">
      <c r="A3103"/>
      <c r="B3103"/>
      <c r="C3103" s="32"/>
      <c r="D3103" s="32"/>
      <c r="E3103"/>
      <c r="F3103"/>
      <c r="G3103" s="106"/>
      <c r="H3103"/>
      <c r="I3103"/>
    </row>
    <row r="3104" spans="1:9" ht="14.25">
      <c r="A3104"/>
      <c r="B3104"/>
      <c r="C3104" s="32"/>
      <c r="D3104" s="32"/>
      <c r="E3104"/>
      <c r="F3104"/>
      <c r="G3104" s="106"/>
      <c r="H3104"/>
      <c r="I3104"/>
    </row>
    <row r="3105" spans="1:9" ht="14.25">
      <c r="A3105"/>
      <c r="B3105"/>
      <c r="C3105" s="32"/>
      <c r="D3105" s="32"/>
      <c r="E3105"/>
      <c r="F3105"/>
      <c r="G3105" s="106"/>
      <c r="H3105"/>
      <c r="I3105"/>
    </row>
    <row r="3106" spans="1:9" ht="14.25">
      <c r="A3106"/>
      <c r="B3106"/>
      <c r="C3106" s="32"/>
      <c r="D3106" s="32"/>
      <c r="E3106"/>
      <c r="F3106"/>
      <c r="G3106" s="106"/>
      <c r="H3106"/>
      <c r="I3106"/>
    </row>
    <row r="3107" spans="1:9" ht="14.25">
      <c r="A3107"/>
      <c r="B3107"/>
      <c r="C3107" s="32"/>
      <c r="D3107" s="32"/>
      <c r="E3107"/>
      <c r="F3107"/>
      <c r="G3107" s="106"/>
      <c r="H3107"/>
      <c r="I3107"/>
    </row>
    <row r="3108" spans="1:9" ht="14.25">
      <c r="A3108"/>
      <c r="B3108"/>
      <c r="C3108" s="32"/>
      <c r="D3108" s="32"/>
      <c r="E3108"/>
      <c r="F3108"/>
      <c r="G3108" s="106"/>
      <c r="H3108"/>
      <c r="I3108"/>
    </row>
    <row r="3109" spans="1:9" ht="14.25">
      <c r="A3109"/>
      <c r="B3109"/>
      <c r="C3109" s="32"/>
      <c r="D3109" s="32"/>
      <c r="E3109"/>
      <c r="F3109"/>
      <c r="G3109" s="106"/>
      <c r="H3109"/>
      <c r="I3109"/>
    </row>
    <row r="3110" spans="1:9" ht="14.25">
      <c r="A3110"/>
      <c r="B3110"/>
      <c r="C3110" s="32"/>
      <c r="D3110" s="32"/>
      <c r="E3110"/>
      <c r="F3110"/>
      <c r="G3110" s="106"/>
      <c r="H3110"/>
      <c r="I3110"/>
    </row>
    <row r="3111" spans="1:9" ht="14.25">
      <c r="A3111"/>
      <c r="B3111"/>
      <c r="C3111" s="32"/>
      <c r="D3111" s="32"/>
      <c r="E3111"/>
      <c r="F3111"/>
      <c r="G3111" s="106"/>
      <c r="H3111"/>
      <c r="I3111"/>
    </row>
    <row r="3112" spans="1:9" ht="14.25">
      <c r="A3112"/>
      <c r="B3112"/>
      <c r="C3112" s="32"/>
      <c r="D3112" s="32"/>
      <c r="E3112"/>
      <c r="F3112"/>
      <c r="G3112" s="106"/>
      <c r="H3112"/>
      <c r="I3112"/>
    </row>
    <row r="3113" spans="1:9" ht="14.25">
      <c r="A3113"/>
      <c r="B3113"/>
      <c r="C3113" s="32"/>
      <c r="D3113" s="32"/>
      <c r="E3113"/>
      <c r="F3113"/>
      <c r="G3113" s="106"/>
      <c r="H3113"/>
      <c r="I3113"/>
    </row>
    <row r="3114" spans="1:9" ht="14.25">
      <c r="A3114"/>
      <c r="B3114"/>
      <c r="C3114" s="32"/>
      <c r="D3114" s="32"/>
      <c r="E3114"/>
      <c r="F3114"/>
      <c r="G3114" s="106"/>
      <c r="H3114"/>
      <c r="I3114"/>
    </row>
    <row r="3115" spans="1:9" ht="14.25">
      <c r="A3115"/>
      <c r="B3115"/>
      <c r="C3115" s="32"/>
      <c r="D3115" s="32"/>
      <c r="E3115"/>
      <c r="F3115"/>
      <c r="G3115" s="106"/>
      <c r="H3115"/>
      <c r="I3115"/>
    </row>
    <row r="3116" spans="1:9" ht="14.25">
      <c r="A3116"/>
      <c r="B3116"/>
      <c r="C3116" s="32"/>
      <c r="D3116" s="32"/>
      <c r="E3116"/>
      <c r="F3116"/>
      <c r="G3116" s="106"/>
      <c r="H3116"/>
      <c r="I3116"/>
    </row>
    <row r="3117" spans="1:9" ht="14.25">
      <c r="A3117"/>
      <c r="B3117"/>
      <c r="C3117" s="32"/>
      <c r="D3117" s="32"/>
      <c r="E3117"/>
      <c r="F3117"/>
      <c r="G3117" s="106"/>
      <c r="H3117"/>
      <c r="I3117"/>
    </row>
    <row r="3118" spans="1:9" ht="14.25">
      <c r="A3118"/>
      <c r="B3118"/>
      <c r="C3118" s="32"/>
      <c r="D3118" s="32"/>
      <c r="E3118"/>
      <c r="F3118"/>
      <c r="G3118" s="106"/>
      <c r="H3118"/>
      <c r="I3118"/>
    </row>
    <row r="3119" spans="1:9" ht="14.25">
      <c r="A3119"/>
      <c r="B3119"/>
      <c r="C3119" s="32"/>
      <c r="D3119" s="32"/>
      <c r="E3119"/>
      <c r="F3119"/>
      <c r="G3119" s="106"/>
      <c r="H3119"/>
      <c r="I3119"/>
    </row>
    <row r="3120" spans="1:9" ht="14.25">
      <c r="A3120"/>
      <c r="B3120"/>
      <c r="C3120" s="32"/>
      <c r="D3120" s="32"/>
      <c r="E3120"/>
      <c r="F3120"/>
      <c r="G3120" s="106"/>
      <c r="H3120"/>
      <c r="I3120"/>
    </row>
    <row r="3121" spans="1:9" ht="14.25">
      <c r="A3121"/>
      <c r="B3121"/>
      <c r="C3121" s="32"/>
      <c r="D3121" s="32"/>
      <c r="E3121"/>
      <c r="F3121"/>
      <c r="G3121" s="106"/>
      <c r="H3121"/>
      <c r="I3121"/>
    </row>
    <row r="3122" spans="1:9" ht="14.25">
      <c r="A3122"/>
      <c r="B3122"/>
      <c r="C3122" s="32"/>
      <c r="D3122" s="32"/>
      <c r="E3122"/>
      <c r="F3122"/>
      <c r="G3122" s="106"/>
      <c r="H3122"/>
      <c r="I3122"/>
    </row>
    <row r="3123" spans="1:9" ht="14.25">
      <c r="A3123"/>
      <c r="B3123"/>
      <c r="C3123" s="32"/>
      <c r="D3123" s="32"/>
      <c r="E3123"/>
      <c r="F3123"/>
      <c r="G3123" s="106"/>
      <c r="H3123"/>
      <c r="I3123"/>
    </row>
    <row r="3124" spans="1:9" ht="14.25">
      <c r="A3124"/>
      <c r="B3124"/>
      <c r="C3124" s="32"/>
      <c r="D3124" s="32"/>
      <c r="E3124"/>
      <c r="F3124"/>
      <c r="G3124" s="106"/>
      <c r="H3124"/>
      <c r="I3124"/>
    </row>
    <row r="3125" spans="1:9" ht="14.25">
      <c r="A3125"/>
      <c r="B3125"/>
      <c r="C3125" s="32"/>
      <c r="D3125" s="32"/>
      <c r="E3125"/>
      <c r="F3125"/>
      <c r="G3125" s="106"/>
      <c r="H3125"/>
      <c r="I3125"/>
    </row>
    <row r="3126" spans="1:9" ht="14.25">
      <c r="A3126"/>
      <c r="B3126"/>
      <c r="C3126" s="32"/>
      <c r="D3126" s="32"/>
      <c r="E3126"/>
      <c r="F3126"/>
      <c r="G3126" s="106"/>
      <c r="H3126"/>
      <c r="I3126"/>
    </row>
    <row r="3127" spans="1:9" ht="14.25">
      <c r="A3127"/>
      <c r="B3127"/>
      <c r="C3127" s="32"/>
      <c r="D3127" s="32"/>
      <c r="E3127"/>
      <c r="F3127"/>
      <c r="G3127" s="106"/>
      <c r="H3127"/>
      <c r="I3127"/>
    </row>
    <row r="3128" spans="1:9" ht="14.25">
      <c r="A3128"/>
      <c r="B3128"/>
      <c r="C3128" s="32"/>
      <c r="D3128" s="32"/>
      <c r="E3128"/>
      <c r="F3128"/>
      <c r="G3128" s="106"/>
      <c r="H3128"/>
      <c r="I3128"/>
    </row>
    <row r="3129" spans="1:9" ht="14.25">
      <c r="A3129"/>
      <c r="B3129"/>
      <c r="C3129" s="32"/>
      <c r="D3129" s="32"/>
      <c r="E3129"/>
      <c r="F3129"/>
      <c r="G3129" s="106"/>
      <c r="H3129"/>
      <c r="I3129"/>
    </row>
    <row r="3130" spans="1:9" ht="14.25">
      <c r="A3130"/>
      <c r="B3130"/>
      <c r="C3130" s="32"/>
      <c r="D3130" s="32"/>
      <c r="E3130"/>
      <c r="F3130"/>
      <c r="G3130" s="106"/>
      <c r="H3130"/>
      <c r="I3130"/>
    </row>
    <row r="3131" spans="1:9" ht="14.25">
      <c r="A3131"/>
      <c r="B3131"/>
      <c r="C3131" s="32"/>
      <c r="D3131" s="32"/>
      <c r="E3131"/>
      <c r="F3131"/>
      <c r="G3131" s="106"/>
      <c r="H3131"/>
      <c r="I3131"/>
    </row>
    <row r="3132" spans="1:9" ht="14.25">
      <c r="A3132"/>
      <c r="B3132"/>
      <c r="C3132" s="32"/>
      <c r="D3132" s="32"/>
      <c r="E3132"/>
      <c r="F3132"/>
      <c r="G3132" s="106"/>
      <c r="H3132"/>
      <c r="I3132"/>
    </row>
    <row r="3133" spans="1:9" ht="14.25">
      <c r="A3133"/>
      <c r="B3133"/>
      <c r="C3133" s="32"/>
      <c r="D3133" s="32"/>
      <c r="E3133"/>
      <c r="F3133"/>
      <c r="G3133" s="106"/>
      <c r="H3133"/>
      <c r="I3133"/>
    </row>
    <row r="3134" spans="1:9" ht="14.25">
      <c r="A3134"/>
      <c r="B3134"/>
      <c r="C3134" s="32"/>
      <c r="D3134" s="32"/>
      <c r="E3134"/>
      <c r="F3134"/>
      <c r="G3134" s="106"/>
      <c r="H3134"/>
      <c r="I3134"/>
    </row>
    <row r="3135" spans="1:9" ht="14.25">
      <c r="A3135"/>
      <c r="B3135"/>
      <c r="C3135" s="32"/>
      <c r="D3135" s="32"/>
      <c r="E3135"/>
      <c r="F3135"/>
      <c r="G3135" s="106"/>
      <c r="H3135"/>
      <c r="I3135"/>
    </row>
    <row r="3136" spans="1:9" ht="14.25">
      <c r="A3136"/>
      <c r="B3136"/>
      <c r="C3136" s="32"/>
      <c r="D3136" s="32"/>
      <c r="E3136"/>
      <c r="F3136"/>
      <c r="G3136" s="106"/>
      <c r="H3136"/>
      <c r="I3136"/>
    </row>
    <row r="3137" spans="1:9" ht="14.25">
      <c r="A3137"/>
      <c r="B3137"/>
      <c r="C3137" s="32"/>
      <c r="D3137" s="32"/>
      <c r="E3137"/>
      <c r="F3137"/>
      <c r="G3137" s="106"/>
      <c r="H3137"/>
      <c r="I3137"/>
    </row>
    <row r="3138" spans="1:9" ht="14.25">
      <c r="A3138"/>
      <c r="B3138"/>
      <c r="C3138" s="32"/>
      <c r="D3138" s="32"/>
      <c r="E3138"/>
      <c r="F3138"/>
      <c r="G3138" s="106"/>
      <c r="H3138"/>
      <c r="I3138"/>
    </row>
    <row r="3139" spans="1:9" ht="14.25">
      <c r="A3139"/>
      <c r="B3139"/>
      <c r="C3139" s="32"/>
      <c r="D3139" s="32"/>
      <c r="E3139"/>
      <c r="F3139"/>
      <c r="G3139" s="106"/>
      <c r="H3139"/>
      <c r="I3139"/>
    </row>
    <row r="3140" spans="1:9" ht="14.25">
      <c r="A3140"/>
      <c r="B3140"/>
      <c r="C3140" s="32"/>
      <c r="D3140" s="32"/>
      <c r="E3140"/>
      <c r="F3140"/>
      <c r="G3140" s="106"/>
      <c r="H3140"/>
      <c r="I3140"/>
    </row>
    <row r="3141" spans="1:9" ht="14.25">
      <c r="A3141"/>
      <c r="B3141"/>
      <c r="C3141" s="32"/>
      <c r="D3141" s="32"/>
      <c r="E3141"/>
      <c r="F3141"/>
      <c r="G3141" s="106"/>
      <c r="H3141"/>
      <c r="I3141"/>
    </row>
    <row r="3142" spans="1:9" ht="14.25">
      <c r="A3142"/>
      <c r="B3142"/>
      <c r="C3142" s="32"/>
      <c r="D3142" s="32"/>
      <c r="E3142"/>
      <c r="F3142"/>
      <c r="G3142" s="106"/>
      <c r="H3142"/>
      <c r="I3142"/>
    </row>
    <row r="3143" spans="1:9" ht="14.25">
      <c r="A3143"/>
      <c r="B3143"/>
      <c r="C3143" s="32"/>
      <c r="D3143" s="32"/>
      <c r="E3143"/>
      <c r="F3143"/>
      <c r="G3143" s="106"/>
      <c r="H3143"/>
      <c r="I3143"/>
    </row>
    <row r="3144" spans="1:9" ht="14.25">
      <c r="A3144"/>
      <c r="B3144"/>
      <c r="C3144" s="32"/>
      <c r="D3144" s="32"/>
      <c r="E3144"/>
      <c r="F3144"/>
      <c r="G3144" s="106"/>
      <c r="H3144"/>
      <c r="I3144"/>
    </row>
    <row r="3145" spans="1:9" ht="14.25">
      <c r="A3145"/>
      <c r="B3145"/>
      <c r="C3145" s="32"/>
      <c r="D3145" s="32"/>
      <c r="E3145"/>
      <c r="F3145"/>
      <c r="G3145" s="106"/>
      <c r="H3145"/>
      <c r="I3145"/>
    </row>
    <row r="3146" spans="1:9" ht="14.25">
      <c r="A3146"/>
      <c r="B3146"/>
      <c r="C3146" s="32"/>
      <c r="D3146" s="32"/>
      <c r="E3146"/>
      <c r="F3146"/>
      <c r="G3146" s="106"/>
      <c r="H3146"/>
      <c r="I3146"/>
    </row>
    <row r="3147" spans="1:9" ht="14.25">
      <c r="A3147"/>
      <c r="B3147"/>
      <c r="C3147" s="32"/>
      <c r="D3147" s="32"/>
      <c r="E3147"/>
      <c r="F3147"/>
      <c r="G3147" s="106"/>
      <c r="H3147"/>
      <c r="I3147"/>
    </row>
    <row r="3148" spans="1:9" ht="14.25">
      <c r="A3148"/>
      <c r="B3148"/>
      <c r="C3148" s="32"/>
      <c r="D3148" s="32"/>
      <c r="E3148"/>
      <c r="F3148"/>
      <c r="G3148" s="106"/>
      <c r="H3148"/>
      <c r="I3148"/>
    </row>
    <row r="3149" spans="1:9" ht="14.25">
      <c r="A3149"/>
      <c r="B3149"/>
      <c r="C3149" s="32"/>
      <c r="D3149" s="32"/>
      <c r="E3149"/>
      <c r="F3149"/>
      <c r="G3149" s="106"/>
      <c r="H3149"/>
      <c r="I3149"/>
    </row>
    <row r="3150" spans="1:9" ht="14.25">
      <c r="A3150"/>
      <c r="B3150"/>
      <c r="C3150" s="32"/>
      <c r="D3150" s="32"/>
      <c r="E3150"/>
      <c r="F3150"/>
      <c r="G3150" s="106"/>
      <c r="H3150"/>
      <c r="I3150"/>
    </row>
    <row r="3151" spans="1:9" ht="14.25">
      <c r="A3151"/>
      <c r="B3151"/>
      <c r="C3151" s="32"/>
      <c r="D3151" s="32"/>
      <c r="E3151"/>
      <c r="F3151"/>
      <c r="G3151" s="106"/>
      <c r="H3151"/>
      <c r="I3151"/>
    </row>
    <row r="3152" spans="1:9" ht="14.25">
      <c r="A3152"/>
      <c r="B3152"/>
      <c r="C3152" s="32"/>
      <c r="D3152" s="32"/>
      <c r="E3152"/>
      <c r="F3152"/>
      <c r="G3152" s="106"/>
      <c r="H3152"/>
      <c r="I3152"/>
    </row>
  </sheetData>
  <sheetProtection/>
  <mergeCells count="19">
    <mergeCell ref="B361:C361"/>
    <mergeCell ref="B383:C383"/>
    <mergeCell ref="B215:H215"/>
    <mergeCell ref="B91:C91"/>
    <mergeCell ref="B135:C135"/>
    <mergeCell ref="B191:C191"/>
    <mergeCell ref="B212:H212"/>
    <mergeCell ref="B213:H213"/>
    <mergeCell ref="B214:H214"/>
    <mergeCell ref="B307:C307"/>
    <mergeCell ref="B11:C11"/>
    <mergeCell ref="B12:C12"/>
    <mergeCell ref="B13:C13"/>
    <mergeCell ref="B221:D221"/>
    <mergeCell ref="E19:G19"/>
    <mergeCell ref="A3:D3"/>
    <mergeCell ref="A4:D4"/>
    <mergeCell ref="B10:C10"/>
    <mergeCell ref="E18:G18"/>
  </mergeCells>
  <printOptions/>
  <pageMargins left="0.5905511811023623" right="0.1968503937007874" top="0.3937007874015748" bottom="0.3937007874015748" header="0" footer="0"/>
  <pageSetup horizontalDpi="300" verticalDpi="300" orientation="portrait" paperSize="9" scale="95" r:id="rId2"/>
  <headerFooter alignWithMargins="0">
    <oddFooter>&amp;C- &amp;P -</oddFooter>
  </headerFooter>
  <rowBreaks count="7" manualBreakCount="7">
    <brk id="22" max="8" man="1"/>
    <brk id="57" max="8" man="1"/>
    <brk id="83" max="8" man="1"/>
    <brk id="208" max="8" man="1"/>
    <brk id="298" max="8" man="1"/>
    <brk id="336" max="8" man="1"/>
    <brk id="37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 Conradi</dc:creator>
  <cp:keywords/>
  <dc:description/>
  <cp:lastModifiedBy>Marina Krmpotič</cp:lastModifiedBy>
  <cp:lastPrinted>2011-07-06T08:39:53Z</cp:lastPrinted>
  <dcterms:created xsi:type="dcterms:W3CDTF">1999-01-05T07:42:21Z</dcterms:created>
  <dcterms:modified xsi:type="dcterms:W3CDTF">2011-10-20T11:35:45Z</dcterms:modified>
  <cp:category/>
  <cp:version/>
  <cp:contentType/>
  <cp:contentStatus/>
</cp:coreProperties>
</file>